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RZĄDY\ZARZĄDY 2016 ROK\10.08.2016\"/>
    </mc:Choice>
  </mc:AlternateContent>
  <bookViews>
    <workbookView xWindow="0" yWindow="60" windowWidth="15480" windowHeight="7425"/>
  </bookViews>
  <sheets>
    <sheet name="dochody" sheetId="1" r:id="rId1"/>
    <sheet name="dochody_opisówka" sheetId="2" r:id="rId2"/>
    <sheet name="dochody_należności" sheetId="3" r:id="rId3"/>
  </sheets>
  <definedNames>
    <definedName name="_xlnm.Print_Area" localSheetId="0">dochody!$A$1:$K$21</definedName>
    <definedName name="_xlnm.Print_Area" localSheetId="2">dochody_należności!$A$1:$F$21</definedName>
    <definedName name="_xlnm.Print_Area" localSheetId="1">dochody_opisówka!$A$1:$K$21</definedName>
  </definedNames>
  <calcPr calcId="152511"/>
</workbook>
</file>

<file path=xl/calcChain.xml><?xml version="1.0" encoding="utf-8"?>
<calcChain xmlns="http://schemas.openxmlformats.org/spreadsheetml/2006/main">
  <c r="I18" i="2" l="1"/>
  <c r="I18" i="1"/>
  <c r="I11" i="1"/>
  <c r="I10" i="1"/>
  <c r="I11" i="2"/>
  <c r="I10" i="2"/>
  <c r="F19" i="3" l="1"/>
  <c r="E19" i="3"/>
  <c r="F14" i="3"/>
  <c r="E14" i="3"/>
  <c r="F9" i="3"/>
  <c r="F8" i="3" s="1"/>
  <c r="E9" i="3"/>
  <c r="E8" i="3" s="1"/>
  <c r="F13" i="3" l="1"/>
  <c r="F21" i="3" s="1"/>
  <c r="E13" i="3"/>
  <c r="E21" i="3" s="1"/>
  <c r="K19" i="2"/>
  <c r="J19" i="2"/>
  <c r="H19" i="2"/>
  <c r="G19" i="2"/>
  <c r="F19" i="2"/>
  <c r="E19" i="2"/>
  <c r="I17" i="2"/>
  <c r="I16" i="2"/>
  <c r="I15" i="2"/>
  <c r="K14" i="2"/>
  <c r="K13" i="2" s="1"/>
  <c r="K21" i="2" s="1"/>
  <c r="J14" i="2"/>
  <c r="J13" i="2" s="1"/>
  <c r="G14" i="2"/>
  <c r="G13" i="2" s="1"/>
  <c r="F14" i="2"/>
  <c r="I14" i="2" s="1"/>
  <c r="E14" i="2"/>
  <c r="E13" i="2" s="1"/>
  <c r="H13" i="2"/>
  <c r="I12" i="2"/>
  <c r="K9" i="2"/>
  <c r="J9" i="2"/>
  <c r="J8" i="2" s="1"/>
  <c r="J21" i="2" s="1"/>
  <c r="H9" i="2"/>
  <c r="H8" i="2" s="1"/>
  <c r="H21" i="2" s="1"/>
  <c r="G9" i="2"/>
  <c r="F9" i="2"/>
  <c r="F8" i="2" s="1"/>
  <c r="E9" i="2"/>
  <c r="E8" i="2" s="1"/>
  <c r="E21" i="2" s="1"/>
  <c r="K8" i="2"/>
  <c r="G8" i="2"/>
  <c r="G21" i="2" s="1"/>
  <c r="I9" i="2" l="1"/>
  <c r="I8" i="2" s="1"/>
  <c r="F13" i="2"/>
  <c r="I13" i="2" s="1"/>
  <c r="K14" i="1"/>
  <c r="K13" i="1" s="1"/>
  <c r="J14" i="1"/>
  <c r="J13" i="1" s="1"/>
  <c r="I17" i="1"/>
  <c r="I15" i="1"/>
  <c r="H13" i="1"/>
  <c r="H21" i="1" s="1"/>
  <c r="G9" i="1"/>
  <c r="F19" i="1"/>
  <c r="G14" i="1"/>
  <c r="F14" i="1"/>
  <c r="E14" i="1"/>
  <c r="E13" i="1" s="1"/>
  <c r="F21" i="2" l="1"/>
  <c r="I21" i="2" s="1"/>
  <c r="F13" i="1"/>
  <c r="I13" i="1" s="1"/>
  <c r="I16" i="1"/>
  <c r="G19" i="1" l="1"/>
  <c r="G13" i="1" s="1"/>
  <c r="H19" i="1"/>
  <c r="G8" i="1"/>
  <c r="H9" i="1"/>
  <c r="H8" i="1" s="1"/>
  <c r="K19" i="1"/>
  <c r="J19" i="1"/>
  <c r="F9" i="1"/>
  <c r="F8" i="1" s="1"/>
  <c r="F21" i="1" s="1"/>
  <c r="E9" i="1"/>
  <c r="E8" i="1" s="1"/>
  <c r="E21" i="1" s="1"/>
  <c r="K9" i="1"/>
  <c r="K8" i="1" s="1"/>
  <c r="K21" i="1" s="1"/>
  <c r="J9" i="1"/>
  <c r="J8" i="1" s="1"/>
  <c r="J21" i="1" s="1"/>
  <c r="I12" i="1"/>
  <c r="G21" i="1" l="1"/>
  <c r="I9" i="1"/>
  <c r="I8" i="1" s="1"/>
  <c r="E19" i="1" l="1"/>
  <c r="I21" i="1" l="1"/>
  <c r="I14" i="1" l="1"/>
</calcChain>
</file>

<file path=xl/sharedStrings.xml><?xml version="1.0" encoding="utf-8"?>
<sst xmlns="http://schemas.openxmlformats.org/spreadsheetml/2006/main" count="130" uniqueCount="43">
  <si>
    <t>w  złotych</t>
  </si>
  <si>
    <t>Dział</t>
  </si>
  <si>
    <t>Rozdział</t>
  </si>
  <si>
    <t>§</t>
  </si>
  <si>
    <t>Źródło dochodów</t>
  </si>
  <si>
    <t>-</t>
  </si>
  <si>
    <t>Administracja publiczna</t>
  </si>
  <si>
    <t>Pozostała działalność</t>
  </si>
  <si>
    <t>0920</t>
  </si>
  <si>
    <t>Pozostałe odsetki</t>
  </si>
  <si>
    <t>2900</t>
  </si>
  <si>
    <t>Wpływy z wpłat  gmin i powiatów na rzecz innych jednostek samorządu terytorialnego oraz związków gmin lub związków powiatów na dofinansowanie zadań bieżących</t>
  </si>
  <si>
    <t>Dochody ogółem</t>
  </si>
  <si>
    <t>0970</t>
  </si>
  <si>
    <t>Wpływy z różnych dochodów</t>
  </si>
  <si>
    <t>0490</t>
  </si>
  <si>
    <t>Wpływy z innych lokalnych opłat pobieranych przez jednostki samorządu terytorialnego
na podstawie odrębnych ustaw</t>
  </si>
  <si>
    <t>Gospodarka komunalna i ochrona środowiska</t>
  </si>
  <si>
    <t>Wpływy i wydatki związane z gromadzeniem środków z opłat produktowych</t>
  </si>
  <si>
    <t>0400</t>
  </si>
  <si>
    <t>Wpływy z opłaty produktowej</t>
  </si>
  <si>
    <t>z tego:</t>
  </si>
  <si>
    <t>dochody bieżące</t>
  </si>
  <si>
    <t>dochody majątkowe</t>
  </si>
  <si>
    <r>
      <t xml:space="preserve">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</si>
  <si>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0690</t>
  </si>
  <si>
    <t>0910</t>
  </si>
  <si>
    <t>Wpływy z różnych opłat</t>
  </si>
  <si>
    <t>Odsetki od nieterminowych wpłat z tytułu podatków i opłat</t>
  </si>
  <si>
    <t>Gospodarka odpadami</t>
  </si>
  <si>
    <t>WYKONANIE DOCHODÓW PLANU FINANSOWEGO ZWIĄZKU GMIN DOLNEJ ODRY ZA I PÓŁROCZE 2016 ROKU</t>
  </si>
  <si>
    <t>ZWIĄZANYCH Z REALIZACJĄ ZADAŃ WŁASNYCH NA DZIEŃ 30.06.2016</t>
  </si>
  <si>
    <t xml:space="preserve">Tabela Nr 2
 DO INFORMACJI  ZARZĄDU ZWIĄZKU GMIN DOLNEJ ODRY W CHOJNIE
O PRZEBIEGU WYKONANIAPLANU FINANSOWEGO ZWIĄZKU GMIN DOLNEJ ODRY
ZA  I PÓŁROCZE 2016 R.
</t>
  </si>
  <si>
    <t>Należności wymagalne                          I pólrocze 2016 r.                        (w zł)</t>
  </si>
  <si>
    <t>Należności                   I pólrocze 2016 r.                          (w zł)</t>
  </si>
  <si>
    <t>Wykonanie planu                                    I pólrocze 2016 r.                                (w %)</t>
  </si>
  <si>
    <t>Wykonanie planu I pólrocze 2016 r. (w zł)</t>
  </si>
  <si>
    <t>Plan 
2016 r.                                         (w zł)</t>
  </si>
  <si>
    <t>Wykonanie planu I półrocze 2016 r. (w zł)</t>
  </si>
  <si>
    <t>Wykonanie planu                                    I półrocze 2016 r.                                (w %)</t>
  </si>
  <si>
    <t>Należności                   I półrocze 2016 r.                          (w zł)</t>
  </si>
  <si>
    <t>Należności wymagalne                          I półrocze 2016 r.                        (w zł)</t>
  </si>
  <si>
    <t xml:space="preserve">Załącznik Nr 1.1
 DO INFORMACJI  ZARZĄDU ZWIĄZKU GMIN DOLNEJ ODRY W CHOJNIE
O PRZEBIEGU WYKONANIA PLANU FINANSOWEGO ZWIĄZKU GMIN DOLNEJ ODRY
ZA  I PÓŁROCZE 2016 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</si>
</sst>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7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  <font>
      <b/>
      <sz val="6"/>
      <name val="Cambria"/>
      <family val="1"/>
      <charset val="238"/>
      <scheme val="major"/>
    </font>
    <font>
      <sz val="6"/>
      <name val="Cambria"/>
      <family val="1"/>
      <charset val="238"/>
      <scheme val="major"/>
    </font>
    <font>
      <b/>
      <sz val="7"/>
      <name val="Cambria"/>
      <family val="1"/>
      <charset val="238"/>
      <scheme val="major"/>
    </font>
    <font>
      <sz val="7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6" fillId="5" borderId="0" xfId="0" applyFont="1" applyFill="1" applyAlignment="1">
      <alignment wrapText="1"/>
    </xf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4" fontId="2" fillId="5" borderId="1" xfId="0" applyNumberFormat="1" applyFont="1" applyFill="1" applyBorder="1" applyAlignment="1">
      <alignment horizontal="right" vertical="center"/>
    </xf>
    <xf numFmtId="10" fontId="2" fillId="5" borderId="1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right" vertical="center"/>
    </xf>
    <xf numFmtId="10" fontId="13" fillId="4" borderId="1" xfId="0" applyNumberFormat="1" applyFont="1" applyFill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10" fontId="13" fillId="0" borderId="1" xfId="0" applyNumberFormat="1" applyFont="1" applyBorder="1" applyAlignment="1">
      <alignment horizontal="right" vertical="center"/>
    </xf>
    <xf numFmtId="4" fontId="13" fillId="5" borderId="1" xfId="0" applyNumberFormat="1" applyFont="1" applyFill="1" applyBorder="1" applyAlignment="1">
      <alignment horizontal="right" vertical="center"/>
    </xf>
    <xf numFmtId="10" fontId="13" fillId="5" borderId="1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right" vertical="center"/>
    </xf>
    <xf numFmtId="10" fontId="14" fillId="0" borderId="1" xfId="0" applyNumberFormat="1" applyFont="1" applyBorder="1" applyAlignment="1">
      <alignment horizontal="right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 shrinkToFit="1"/>
    </xf>
    <xf numFmtId="4" fontId="14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 wrapText="1"/>
    </xf>
    <xf numFmtId="0" fontId="13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 shrinkToFit="1"/>
    </xf>
    <xf numFmtId="4" fontId="15" fillId="0" borderId="1" xfId="0" applyNumberFormat="1" applyFont="1" applyBorder="1" applyAlignment="1">
      <alignment horizontal="right" vertical="center" wrapText="1"/>
    </xf>
    <xf numFmtId="0" fontId="10" fillId="5" borderId="1" xfId="0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4" fontId="15" fillId="5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42" fontId="13" fillId="2" borderId="1" xfId="0" applyNumberFormat="1" applyFont="1" applyFill="1" applyBorder="1" applyAlignment="1">
      <alignment horizontal="center" vertical="center" wrapText="1"/>
    </xf>
    <xf numFmtId="42" fontId="13" fillId="2" borderId="1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workbookViewId="0">
      <selection activeCell="A3" sqref="A3:K3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4" bestFit="1" customWidth="1"/>
    <col min="4" max="4" width="63" style="5" customWidth="1"/>
    <col min="5" max="5" width="18.375" style="3" customWidth="1"/>
    <col min="6" max="6" width="11" style="2" bestFit="1" customWidth="1"/>
    <col min="7" max="8" width="11" style="2" customWidth="1"/>
    <col min="9" max="9" width="11.25" style="2" bestFit="1" customWidth="1"/>
    <col min="10" max="10" width="11.875" style="2" customWidth="1"/>
    <col min="11" max="11" width="13.875" style="2" customWidth="1"/>
    <col min="12" max="258" width="9" style="2"/>
    <col min="259" max="259" width="6" style="2" customWidth="1"/>
    <col min="260" max="260" width="12.875" style="2" bestFit="1" customWidth="1"/>
    <col min="261" max="261" width="11.125" style="2" bestFit="1" customWidth="1"/>
    <col min="262" max="262" width="74.25" style="2" customWidth="1"/>
    <col min="263" max="263" width="18.375" style="2" customWidth="1"/>
    <col min="264" max="264" width="11" style="2" bestFit="1" customWidth="1"/>
    <col min="265" max="265" width="11.25" style="2" bestFit="1" customWidth="1"/>
    <col min="266" max="266" width="10.875" style="2" bestFit="1" customWidth="1"/>
    <col min="267" max="514" width="9" style="2"/>
    <col min="515" max="515" width="6" style="2" customWidth="1"/>
    <col min="516" max="516" width="12.875" style="2" bestFit="1" customWidth="1"/>
    <col min="517" max="517" width="11.125" style="2" bestFit="1" customWidth="1"/>
    <col min="518" max="518" width="74.25" style="2" customWidth="1"/>
    <col min="519" max="519" width="18.375" style="2" customWidth="1"/>
    <col min="520" max="520" width="11" style="2" bestFit="1" customWidth="1"/>
    <col min="521" max="521" width="11.25" style="2" bestFit="1" customWidth="1"/>
    <col min="522" max="522" width="10.875" style="2" bestFit="1" customWidth="1"/>
    <col min="523" max="770" width="9" style="2"/>
    <col min="771" max="771" width="6" style="2" customWidth="1"/>
    <col min="772" max="772" width="12.875" style="2" bestFit="1" customWidth="1"/>
    <col min="773" max="773" width="11.125" style="2" bestFit="1" customWidth="1"/>
    <col min="774" max="774" width="74.25" style="2" customWidth="1"/>
    <col min="775" max="775" width="18.375" style="2" customWidth="1"/>
    <col min="776" max="776" width="11" style="2" bestFit="1" customWidth="1"/>
    <col min="777" max="777" width="11.25" style="2" bestFit="1" customWidth="1"/>
    <col min="778" max="778" width="10.875" style="2" bestFit="1" customWidth="1"/>
    <col min="779" max="1026" width="9" style="2"/>
    <col min="1027" max="1027" width="6" style="2" customWidth="1"/>
    <col min="1028" max="1028" width="12.875" style="2" bestFit="1" customWidth="1"/>
    <col min="1029" max="1029" width="11.125" style="2" bestFit="1" customWidth="1"/>
    <col min="1030" max="1030" width="74.25" style="2" customWidth="1"/>
    <col min="1031" max="1031" width="18.375" style="2" customWidth="1"/>
    <col min="1032" max="1032" width="11" style="2" bestFit="1" customWidth="1"/>
    <col min="1033" max="1033" width="11.25" style="2" bestFit="1" customWidth="1"/>
    <col min="1034" max="1034" width="10.875" style="2" bestFit="1" customWidth="1"/>
    <col min="1035" max="1282" width="9" style="2"/>
    <col min="1283" max="1283" width="6" style="2" customWidth="1"/>
    <col min="1284" max="1284" width="12.875" style="2" bestFit="1" customWidth="1"/>
    <col min="1285" max="1285" width="11.125" style="2" bestFit="1" customWidth="1"/>
    <col min="1286" max="1286" width="74.25" style="2" customWidth="1"/>
    <col min="1287" max="1287" width="18.375" style="2" customWidth="1"/>
    <col min="1288" max="1288" width="11" style="2" bestFit="1" customWidth="1"/>
    <col min="1289" max="1289" width="11.25" style="2" bestFit="1" customWidth="1"/>
    <col min="1290" max="1290" width="10.875" style="2" bestFit="1" customWidth="1"/>
    <col min="1291" max="1538" width="9" style="2"/>
    <col min="1539" max="1539" width="6" style="2" customWidth="1"/>
    <col min="1540" max="1540" width="12.875" style="2" bestFit="1" customWidth="1"/>
    <col min="1541" max="1541" width="11.125" style="2" bestFit="1" customWidth="1"/>
    <col min="1542" max="1542" width="74.25" style="2" customWidth="1"/>
    <col min="1543" max="1543" width="18.375" style="2" customWidth="1"/>
    <col min="1544" max="1544" width="11" style="2" bestFit="1" customWidth="1"/>
    <col min="1545" max="1545" width="11.25" style="2" bestFit="1" customWidth="1"/>
    <col min="1546" max="1546" width="10.875" style="2" bestFit="1" customWidth="1"/>
    <col min="1547" max="1794" width="9" style="2"/>
    <col min="1795" max="1795" width="6" style="2" customWidth="1"/>
    <col min="1796" max="1796" width="12.875" style="2" bestFit="1" customWidth="1"/>
    <col min="1797" max="1797" width="11.125" style="2" bestFit="1" customWidth="1"/>
    <col min="1798" max="1798" width="74.25" style="2" customWidth="1"/>
    <col min="1799" max="1799" width="18.375" style="2" customWidth="1"/>
    <col min="1800" max="1800" width="11" style="2" bestFit="1" customWidth="1"/>
    <col min="1801" max="1801" width="11.25" style="2" bestFit="1" customWidth="1"/>
    <col min="1802" max="1802" width="10.875" style="2" bestFit="1" customWidth="1"/>
    <col min="1803" max="2050" width="9" style="2"/>
    <col min="2051" max="2051" width="6" style="2" customWidth="1"/>
    <col min="2052" max="2052" width="12.875" style="2" bestFit="1" customWidth="1"/>
    <col min="2053" max="2053" width="11.125" style="2" bestFit="1" customWidth="1"/>
    <col min="2054" max="2054" width="74.25" style="2" customWidth="1"/>
    <col min="2055" max="2055" width="18.375" style="2" customWidth="1"/>
    <col min="2056" max="2056" width="11" style="2" bestFit="1" customWidth="1"/>
    <col min="2057" max="2057" width="11.25" style="2" bestFit="1" customWidth="1"/>
    <col min="2058" max="2058" width="10.875" style="2" bestFit="1" customWidth="1"/>
    <col min="2059" max="2306" width="9" style="2"/>
    <col min="2307" max="2307" width="6" style="2" customWidth="1"/>
    <col min="2308" max="2308" width="12.875" style="2" bestFit="1" customWidth="1"/>
    <col min="2309" max="2309" width="11.125" style="2" bestFit="1" customWidth="1"/>
    <col min="2310" max="2310" width="74.25" style="2" customWidth="1"/>
    <col min="2311" max="2311" width="18.375" style="2" customWidth="1"/>
    <col min="2312" max="2312" width="11" style="2" bestFit="1" customWidth="1"/>
    <col min="2313" max="2313" width="11.25" style="2" bestFit="1" customWidth="1"/>
    <col min="2314" max="2314" width="10.875" style="2" bestFit="1" customWidth="1"/>
    <col min="2315" max="2562" width="9" style="2"/>
    <col min="2563" max="2563" width="6" style="2" customWidth="1"/>
    <col min="2564" max="2564" width="12.875" style="2" bestFit="1" customWidth="1"/>
    <col min="2565" max="2565" width="11.125" style="2" bestFit="1" customWidth="1"/>
    <col min="2566" max="2566" width="74.25" style="2" customWidth="1"/>
    <col min="2567" max="2567" width="18.375" style="2" customWidth="1"/>
    <col min="2568" max="2568" width="11" style="2" bestFit="1" customWidth="1"/>
    <col min="2569" max="2569" width="11.25" style="2" bestFit="1" customWidth="1"/>
    <col min="2570" max="2570" width="10.875" style="2" bestFit="1" customWidth="1"/>
    <col min="2571" max="2818" width="9" style="2"/>
    <col min="2819" max="2819" width="6" style="2" customWidth="1"/>
    <col min="2820" max="2820" width="12.875" style="2" bestFit="1" customWidth="1"/>
    <col min="2821" max="2821" width="11.125" style="2" bestFit="1" customWidth="1"/>
    <col min="2822" max="2822" width="74.25" style="2" customWidth="1"/>
    <col min="2823" max="2823" width="18.375" style="2" customWidth="1"/>
    <col min="2824" max="2824" width="11" style="2" bestFit="1" customWidth="1"/>
    <col min="2825" max="2825" width="11.25" style="2" bestFit="1" customWidth="1"/>
    <col min="2826" max="2826" width="10.875" style="2" bestFit="1" customWidth="1"/>
    <col min="2827" max="3074" width="9" style="2"/>
    <col min="3075" max="3075" width="6" style="2" customWidth="1"/>
    <col min="3076" max="3076" width="12.875" style="2" bestFit="1" customWidth="1"/>
    <col min="3077" max="3077" width="11.125" style="2" bestFit="1" customWidth="1"/>
    <col min="3078" max="3078" width="74.25" style="2" customWidth="1"/>
    <col min="3079" max="3079" width="18.375" style="2" customWidth="1"/>
    <col min="3080" max="3080" width="11" style="2" bestFit="1" customWidth="1"/>
    <col min="3081" max="3081" width="11.25" style="2" bestFit="1" customWidth="1"/>
    <col min="3082" max="3082" width="10.875" style="2" bestFit="1" customWidth="1"/>
    <col min="3083" max="3330" width="9" style="2"/>
    <col min="3331" max="3331" width="6" style="2" customWidth="1"/>
    <col min="3332" max="3332" width="12.875" style="2" bestFit="1" customWidth="1"/>
    <col min="3333" max="3333" width="11.125" style="2" bestFit="1" customWidth="1"/>
    <col min="3334" max="3334" width="74.25" style="2" customWidth="1"/>
    <col min="3335" max="3335" width="18.375" style="2" customWidth="1"/>
    <col min="3336" max="3336" width="11" style="2" bestFit="1" customWidth="1"/>
    <col min="3337" max="3337" width="11.25" style="2" bestFit="1" customWidth="1"/>
    <col min="3338" max="3338" width="10.875" style="2" bestFit="1" customWidth="1"/>
    <col min="3339" max="3586" width="9" style="2"/>
    <col min="3587" max="3587" width="6" style="2" customWidth="1"/>
    <col min="3588" max="3588" width="12.875" style="2" bestFit="1" customWidth="1"/>
    <col min="3589" max="3589" width="11.125" style="2" bestFit="1" customWidth="1"/>
    <col min="3590" max="3590" width="74.25" style="2" customWidth="1"/>
    <col min="3591" max="3591" width="18.375" style="2" customWidth="1"/>
    <col min="3592" max="3592" width="11" style="2" bestFit="1" customWidth="1"/>
    <col min="3593" max="3593" width="11.25" style="2" bestFit="1" customWidth="1"/>
    <col min="3594" max="3594" width="10.875" style="2" bestFit="1" customWidth="1"/>
    <col min="3595" max="3842" width="9" style="2"/>
    <col min="3843" max="3843" width="6" style="2" customWidth="1"/>
    <col min="3844" max="3844" width="12.875" style="2" bestFit="1" customWidth="1"/>
    <col min="3845" max="3845" width="11.125" style="2" bestFit="1" customWidth="1"/>
    <col min="3846" max="3846" width="74.25" style="2" customWidth="1"/>
    <col min="3847" max="3847" width="18.375" style="2" customWidth="1"/>
    <col min="3848" max="3848" width="11" style="2" bestFit="1" customWidth="1"/>
    <col min="3849" max="3849" width="11.25" style="2" bestFit="1" customWidth="1"/>
    <col min="3850" max="3850" width="10.875" style="2" bestFit="1" customWidth="1"/>
    <col min="3851" max="4098" width="9" style="2"/>
    <col min="4099" max="4099" width="6" style="2" customWidth="1"/>
    <col min="4100" max="4100" width="12.875" style="2" bestFit="1" customWidth="1"/>
    <col min="4101" max="4101" width="11.125" style="2" bestFit="1" customWidth="1"/>
    <col min="4102" max="4102" width="74.25" style="2" customWidth="1"/>
    <col min="4103" max="4103" width="18.375" style="2" customWidth="1"/>
    <col min="4104" max="4104" width="11" style="2" bestFit="1" customWidth="1"/>
    <col min="4105" max="4105" width="11.25" style="2" bestFit="1" customWidth="1"/>
    <col min="4106" max="4106" width="10.875" style="2" bestFit="1" customWidth="1"/>
    <col min="4107" max="4354" width="9" style="2"/>
    <col min="4355" max="4355" width="6" style="2" customWidth="1"/>
    <col min="4356" max="4356" width="12.875" style="2" bestFit="1" customWidth="1"/>
    <col min="4357" max="4357" width="11.125" style="2" bestFit="1" customWidth="1"/>
    <col min="4358" max="4358" width="74.25" style="2" customWidth="1"/>
    <col min="4359" max="4359" width="18.375" style="2" customWidth="1"/>
    <col min="4360" max="4360" width="11" style="2" bestFit="1" customWidth="1"/>
    <col min="4361" max="4361" width="11.25" style="2" bestFit="1" customWidth="1"/>
    <col min="4362" max="4362" width="10.875" style="2" bestFit="1" customWidth="1"/>
    <col min="4363" max="4610" width="9" style="2"/>
    <col min="4611" max="4611" width="6" style="2" customWidth="1"/>
    <col min="4612" max="4612" width="12.875" style="2" bestFit="1" customWidth="1"/>
    <col min="4613" max="4613" width="11.125" style="2" bestFit="1" customWidth="1"/>
    <col min="4614" max="4614" width="74.25" style="2" customWidth="1"/>
    <col min="4615" max="4615" width="18.375" style="2" customWidth="1"/>
    <col min="4616" max="4616" width="11" style="2" bestFit="1" customWidth="1"/>
    <col min="4617" max="4617" width="11.25" style="2" bestFit="1" customWidth="1"/>
    <col min="4618" max="4618" width="10.875" style="2" bestFit="1" customWidth="1"/>
    <col min="4619" max="4866" width="9" style="2"/>
    <col min="4867" max="4867" width="6" style="2" customWidth="1"/>
    <col min="4868" max="4868" width="12.875" style="2" bestFit="1" customWidth="1"/>
    <col min="4869" max="4869" width="11.125" style="2" bestFit="1" customWidth="1"/>
    <col min="4870" max="4870" width="74.25" style="2" customWidth="1"/>
    <col min="4871" max="4871" width="18.375" style="2" customWidth="1"/>
    <col min="4872" max="4872" width="11" style="2" bestFit="1" customWidth="1"/>
    <col min="4873" max="4873" width="11.25" style="2" bestFit="1" customWidth="1"/>
    <col min="4874" max="4874" width="10.875" style="2" bestFit="1" customWidth="1"/>
    <col min="4875" max="5122" width="9" style="2"/>
    <col min="5123" max="5123" width="6" style="2" customWidth="1"/>
    <col min="5124" max="5124" width="12.875" style="2" bestFit="1" customWidth="1"/>
    <col min="5125" max="5125" width="11.125" style="2" bestFit="1" customWidth="1"/>
    <col min="5126" max="5126" width="74.25" style="2" customWidth="1"/>
    <col min="5127" max="5127" width="18.375" style="2" customWidth="1"/>
    <col min="5128" max="5128" width="11" style="2" bestFit="1" customWidth="1"/>
    <col min="5129" max="5129" width="11.25" style="2" bestFit="1" customWidth="1"/>
    <col min="5130" max="5130" width="10.875" style="2" bestFit="1" customWidth="1"/>
    <col min="5131" max="5378" width="9" style="2"/>
    <col min="5379" max="5379" width="6" style="2" customWidth="1"/>
    <col min="5380" max="5380" width="12.875" style="2" bestFit="1" customWidth="1"/>
    <col min="5381" max="5381" width="11.125" style="2" bestFit="1" customWidth="1"/>
    <col min="5382" max="5382" width="74.25" style="2" customWidth="1"/>
    <col min="5383" max="5383" width="18.375" style="2" customWidth="1"/>
    <col min="5384" max="5384" width="11" style="2" bestFit="1" customWidth="1"/>
    <col min="5385" max="5385" width="11.25" style="2" bestFit="1" customWidth="1"/>
    <col min="5386" max="5386" width="10.875" style="2" bestFit="1" customWidth="1"/>
    <col min="5387" max="5634" width="9" style="2"/>
    <col min="5635" max="5635" width="6" style="2" customWidth="1"/>
    <col min="5636" max="5636" width="12.875" style="2" bestFit="1" customWidth="1"/>
    <col min="5637" max="5637" width="11.125" style="2" bestFit="1" customWidth="1"/>
    <col min="5638" max="5638" width="74.25" style="2" customWidth="1"/>
    <col min="5639" max="5639" width="18.375" style="2" customWidth="1"/>
    <col min="5640" max="5640" width="11" style="2" bestFit="1" customWidth="1"/>
    <col min="5641" max="5641" width="11.25" style="2" bestFit="1" customWidth="1"/>
    <col min="5642" max="5642" width="10.875" style="2" bestFit="1" customWidth="1"/>
    <col min="5643" max="5890" width="9" style="2"/>
    <col min="5891" max="5891" width="6" style="2" customWidth="1"/>
    <col min="5892" max="5892" width="12.875" style="2" bestFit="1" customWidth="1"/>
    <col min="5893" max="5893" width="11.125" style="2" bestFit="1" customWidth="1"/>
    <col min="5894" max="5894" width="74.25" style="2" customWidth="1"/>
    <col min="5895" max="5895" width="18.375" style="2" customWidth="1"/>
    <col min="5896" max="5896" width="11" style="2" bestFit="1" customWidth="1"/>
    <col min="5897" max="5897" width="11.25" style="2" bestFit="1" customWidth="1"/>
    <col min="5898" max="5898" width="10.875" style="2" bestFit="1" customWidth="1"/>
    <col min="5899" max="6146" width="9" style="2"/>
    <col min="6147" max="6147" width="6" style="2" customWidth="1"/>
    <col min="6148" max="6148" width="12.875" style="2" bestFit="1" customWidth="1"/>
    <col min="6149" max="6149" width="11.125" style="2" bestFit="1" customWidth="1"/>
    <col min="6150" max="6150" width="74.25" style="2" customWidth="1"/>
    <col min="6151" max="6151" width="18.375" style="2" customWidth="1"/>
    <col min="6152" max="6152" width="11" style="2" bestFit="1" customWidth="1"/>
    <col min="6153" max="6153" width="11.25" style="2" bestFit="1" customWidth="1"/>
    <col min="6154" max="6154" width="10.875" style="2" bestFit="1" customWidth="1"/>
    <col min="6155" max="6402" width="9" style="2"/>
    <col min="6403" max="6403" width="6" style="2" customWidth="1"/>
    <col min="6404" max="6404" width="12.875" style="2" bestFit="1" customWidth="1"/>
    <col min="6405" max="6405" width="11.125" style="2" bestFit="1" customWidth="1"/>
    <col min="6406" max="6406" width="74.25" style="2" customWidth="1"/>
    <col min="6407" max="6407" width="18.375" style="2" customWidth="1"/>
    <col min="6408" max="6408" width="11" style="2" bestFit="1" customWidth="1"/>
    <col min="6409" max="6409" width="11.25" style="2" bestFit="1" customWidth="1"/>
    <col min="6410" max="6410" width="10.875" style="2" bestFit="1" customWidth="1"/>
    <col min="6411" max="6658" width="9" style="2"/>
    <col min="6659" max="6659" width="6" style="2" customWidth="1"/>
    <col min="6660" max="6660" width="12.875" style="2" bestFit="1" customWidth="1"/>
    <col min="6661" max="6661" width="11.125" style="2" bestFit="1" customWidth="1"/>
    <col min="6662" max="6662" width="74.25" style="2" customWidth="1"/>
    <col min="6663" max="6663" width="18.375" style="2" customWidth="1"/>
    <col min="6664" max="6664" width="11" style="2" bestFit="1" customWidth="1"/>
    <col min="6665" max="6665" width="11.25" style="2" bestFit="1" customWidth="1"/>
    <col min="6666" max="6666" width="10.875" style="2" bestFit="1" customWidth="1"/>
    <col min="6667" max="6914" width="9" style="2"/>
    <col min="6915" max="6915" width="6" style="2" customWidth="1"/>
    <col min="6916" max="6916" width="12.875" style="2" bestFit="1" customWidth="1"/>
    <col min="6917" max="6917" width="11.125" style="2" bestFit="1" customWidth="1"/>
    <col min="6918" max="6918" width="74.25" style="2" customWidth="1"/>
    <col min="6919" max="6919" width="18.375" style="2" customWidth="1"/>
    <col min="6920" max="6920" width="11" style="2" bestFit="1" customWidth="1"/>
    <col min="6921" max="6921" width="11.25" style="2" bestFit="1" customWidth="1"/>
    <col min="6922" max="6922" width="10.875" style="2" bestFit="1" customWidth="1"/>
    <col min="6923" max="7170" width="9" style="2"/>
    <col min="7171" max="7171" width="6" style="2" customWidth="1"/>
    <col min="7172" max="7172" width="12.875" style="2" bestFit="1" customWidth="1"/>
    <col min="7173" max="7173" width="11.125" style="2" bestFit="1" customWidth="1"/>
    <col min="7174" max="7174" width="74.25" style="2" customWidth="1"/>
    <col min="7175" max="7175" width="18.375" style="2" customWidth="1"/>
    <col min="7176" max="7176" width="11" style="2" bestFit="1" customWidth="1"/>
    <col min="7177" max="7177" width="11.25" style="2" bestFit="1" customWidth="1"/>
    <col min="7178" max="7178" width="10.875" style="2" bestFit="1" customWidth="1"/>
    <col min="7179" max="7426" width="9" style="2"/>
    <col min="7427" max="7427" width="6" style="2" customWidth="1"/>
    <col min="7428" max="7428" width="12.875" style="2" bestFit="1" customWidth="1"/>
    <col min="7429" max="7429" width="11.125" style="2" bestFit="1" customWidth="1"/>
    <col min="7430" max="7430" width="74.25" style="2" customWidth="1"/>
    <col min="7431" max="7431" width="18.375" style="2" customWidth="1"/>
    <col min="7432" max="7432" width="11" style="2" bestFit="1" customWidth="1"/>
    <col min="7433" max="7433" width="11.25" style="2" bestFit="1" customWidth="1"/>
    <col min="7434" max="7434" width="10.875" style="2" bestFit="1" customWidth="1"/>
    <col min="7435" max="7682" width="9" style="2"/>
    <col min="7683" max="7683" width="6" style="2" customWidth="1"/>
    <col min="7684" max="7684" width="12.875" style="2" bestFit="1" customWidth="1"/>
    <col min="7685" max="7685" width="11.125" style="2" bestFit="1" customWidth="1"/>
    <col min="7686" max="7686" width="74.25" style="2" customWidth="1"/>
    <col min="7687" max="7687" width="18.375" style="2" customWidth="1"/>
    <col min="7688" max="7688" width="11" style="2" bestFit="1" customWidth="1"/>
    <col min="7689" max="7689" width="11.25" style="2" bestFit="1" customWidth="1"/>
    <col min="7690" max="7690" width="10.875" style="2" bestFit="1" customWidth="1"/>
    <col min="7691" max="7938" width="9" style="2"/>
    <col min="7939" max="7939" width="6" style="2" customWidth="1"/>
    <col min="7940" max="7940" width="12.875" style="2" bestFit="1" customWidth="1"/>
    <col min="7941" max="7941" width="11.125" style="2" bestFit="1" customWidth="1"/>
    <col min="7942" max="7942" width="74.25" style="2" customWidth="1"/>
    <col min="7943" max="7943" width="18.375" style="2" customWidth="1"/>
    <col min="7944" max="7944" width="11" style="2" bestFit="1" customWidth="1"/>
    <col min="7945" max="7945" width="11.25" style="2" bestFit="1" customWidth="1"/>
    <col min="7946" max="7946" width="10.875" style="2" bestFit="1" customWidth="1"/>
    <col min="7947" max="8194" width="9" style="2"/>
    <col min="8195" max="8195" width="6" style="2" customWidth="1"/>
    <col min="8196" max="8196" width="12.875" style="2" bestFit="1" customWidth="1"/>
    <col min="8197" max="8197" width="11.125" style="2" bestFit="1" customWidth="1"/>
    <col min="8198" max="8198" width="74.25" style="2" customWidth="1"/>
    <col min="8199" max="8199" width="18.375" style="2" customWidth="1"/>
    <col min="8200" max="8200" width="11" style="2" bestFit="1" customWidth="1"/>
    <col min="8201" max="8201" width="11.25" style="2" bestFit="1" customWidth="1"/>
    <col min="8202" max="8202" width="10.875" style="2" bestFit="1" customWidth="1"/>
    <col min="8203" max="8450" width="9" style="2"/>
    <col min="8451" max="8451" width="6" style="2" customWidth="1"/>
    <col min="8452" max="8452" width="12.875" style="2" bestFit="1" customWidth="1"/>
    <col min="8453" max="8453" width="11.125" style="2" bestFit="1" customWidth="1"/>
    <col min="8454" max="8454" width="74.25" style="2" customWidth="1"/>
    <col min="8455" max="8455" width="18.375" style="2" customWidth="1"/>
    <col min="8456" max="8456" width="11" style="2" bestFit="1" customWidth="1"/>
    <col min="8457" max="8457" width="11.25" style="2" bestFit="1" customWidth="1"/>
    <col min="8458" max="8458" width="10.875" style="2" bestFit="1" customWidth="1"/>
    <col min="8459" max="8706" width="9" style="2"/>
    <col min="8707" max="8707" width="6" style="2" customWidth="1"/>
    <col min="8708" max="8708" width="12.875" style="2" bestFit="1" customWidth="1"/>
    <col min="8709" max="8709" width="11.125" style="2" bestFit="1" customWidth="1"/>
    <col min="8710" max="8710" width="74.25" style="2" customWidth="1"/>
    <col min="8711" max="8711" width="18.375" style="2" customWidth="1"/>
    <col min="8712" max="8712" width="11" style="2" bestFit="1" customWidth="1"/>
    <col min="8713" max="8713" width="11.25" style="2" bestFit="1" customWidth="1"/>
    <col min="8714" max="8714" width="10.875" style="2" bestFit="1" customWidth="1"/>
    <col min="8715" max="8962" width="9" style="2"/>
    <col min="8963" max="8963" width="6" style="2" customWidth="1"/>
    <col min="8964" max="8964" width="12.875" style="2" bestFit="1" customWidth="1"/>
    <col min="8965" max="8965" width="11.125" style="2" bestFit="1" customWidth="1"/>
    <col min="8966" max="8966" width="74.25" style="2" customWidth="1"/>
    <col min="8967" max="8967" width="18.375" style="2" customWidth="1"/>
    <col min="8968" max="8968" width="11" style="2" bestFit="1" customWidth="1"/>
    <col min="8969" max="8969" width="11.25" style="2" bestFit="1" customWidth="1"/>
    <col min="8970" max="8970" width="10.875" style="2" bestFit="1" customWidth="1"/>
    <col min="8971" max="9218" width="9" style="2"/>
    <col min="9219" max="9219" width="6" style="2" customWidth="1"/>
    <col min="9220" max="9220" width="12.875" style="2" bestFit="1" customWidth="1"/>
    <col min="9221" max="9221" width="11.125" style="2" bestFit="1" customWidth="1"/>
    <col min="9222" max="9222" width="74.25" style="2" customWidth="1"/>
    <col min="9223" max="9223" width="18.375" style="2" customWidth="1"/>
    <col min="9224" max="9224" width="11" style="2" bestFit="1" customWidth="1"/>
    <col min="9225" max="9225" width="11.25" style="2" bestFit="1" customWidth="1"/>
    <col min="9226" max="9226" width="10.875" style="2" bestFit="1" customWidth="1"/>
    <col min="9227" max="9474" width="9" style="2"/>
    <col min="9475" max="9475" width="6" style="2" customWidth="1"/>
    <col min="9476" max="9476" width="12.875" style="2" bestFit="1" customWidth="1"/>
    <col min="9477" max="9477" width="11.125" style="2" bestFit="1" customWidth="1"/>
    <col min="9478" max="9478" width="74.25" style="2" customWidth="1"/>
    <col min="9479" max="9479" width="18.375" style="2" customWidth="1"/>
    <col min="9480" max="9480" width="11" style="2" bestFit="1" customWidth="1"/>
    <col min="9481" max="9481" width="11.25" style="2" bestFit="1" customWidth="1"/>
    <col min="9482" max="9482" width="10.875" style="2" bestFit="1" customWidth="1"/>
    <col min="9483" max="9730" width="9" style="2"/>
    <col min="9731" max="9731" width="6" style="2" customWidth="1"/>
    <col min="9732" max="9732" width="12.875" style="2" bestFit="1" customWidth="1"/>
    <col min="9733" max="9733" width="11.125" style="2" bestFit="1" customWidth="1"/>
    <col min="9734" max="9734" width="74.25" style="2" customWidth="1"/>
    <col min="9735" max="9735" width="18.375" style="2" customWidth="1"/>
    <col min="9736" max="9736" width="11" style="2" bestFit="1" customWidth="1"/>
    <col min="9737" max="9737" width="11.25" style="2" bestFit="1" customWidth="1"/>
    <col min="9738" max="9738" width="10.875" style="2" bestFit="1" customWidth="1"/>
    <col min="9739" max="9986" width="9" style="2"/>
    <col min="9987" max="9987" width="6" style="2" customWidth="1"/>
    <col min="9988" max="9988" width="12.875" style="2" bestFit="1" customWidth="1"/>
    <col min="9989" max="9989" width="11.125" style="2" bestFit="1" customWidth="1"/>
    <col min="9990" max="9990" width="74.25" style="2" customWidth="1"/>
    <col min="9991" max="9991" width="18.375" style="2" customWidth="1"/>
    <col min="9992" max="9992" width="11" style="2" bestFit="1" customWidth="1"/>
    <col min="9993" max="9993" width="11.25" style="2" bestFit="1" customWidth="1"/>
    <col min="9994" max="9994" width="10.875" style="2" bestFit="1" customWidth="1"/>
    <col min="9995" max="10242" width="9" style="2"/>
    <col min="10243" max="10243" width="6" style="2" customWidth="1"/>
    <col min="10244" max="10244" width="12.875" style="2" bestFit="1" customWidth="1"/>
    <col min="10245" max="10245" width="11.125" style="2" bestFit="1" customWidth="1"/>
    <col min="10246" max="10246" width="74.25" style="2" customWidth="1"/>
    <col min="10247" max="10247" width="18.375" style="2" customWidth="1"/>
    <col min="10248" max="10248" width="11" style="2" bestFit="1" customWidth="1"/>
    <col min="10249" max="10249" width="11.25" style="2" bestFit="1" customWidth="1"/>
    <col min="10250" max="10250" width="10.875" style="2" bestFit="1" customWidth="1"/>
    <col min="10251" max="10498" width="9" style="2"/>
    <col min="10499" max="10499" width="6" style="2" customWidth="1"/>
    <col min="10500" max="10500" width="12.875" style="2" bestFit="1" customWidth="1"/>
    <col min="10501" max="10501" width="11.125" style="2" bestFit="1" customWidth="1"/>
    <col min="10502" max="10502" width="74.25" style="2" customWidth="1"/>
    <col min="10503" max="10503" width="18.375" style="2" customWidth="1"/>
    <col min="10504" max="10504" width="11" style="2" bestFit="1" customWidth="1"/>
    <col min="10505" max="10505" width="11.25" style="2" bestFit="1" customWidth="1"/>
    <col min="10506" max="10506" width="10.875" style="2" bestFit="1" customWidth="1"/>
    <col min="10507" max="10754" width="9" style="2"/>
    <col min="10755" max="10755" width="6" style="2" customWidth="1"/>
    <col min="10756" max="10756" width="12.875" style="2" bestFit="1" customWidth="1"/>
    <col min="10757" max="10757" width="11.125" style="2" bestFit="1" customWidth="1"/>
    <col min="10758" max="10758" width="74.25" style="2" customWidth="1"/>
    <col min="10759" max="10759" width="18.375" style="2" customWidth="1"/>
    <col min="10760" max="10760" width="11" style="2" bestFit="1" customWidth="1"/>
    <col min="10761" max="10761" width="11.25" style="2" bestFit="1" customWidth="1"/>
    <col min="10762" max="10762" width="10.875" style="2" bestFit="1" customWidth="1"/>
    <col min="10763" max="11010" width="9" style="2"/>
    <col min="11011" max="11011" width="6" style="2" customWidth="1"/>
    <col min="11012" max="11012" width="12.875" style="2" bestFit="1" customWidth="1"/>
    <col min="11013" max="11013" width="11.125" style="2" bestFit="1" customWidth="1"/>
    <col min="11014" max="11014" width="74.25" style="2" customWidth="1"/>
    <col min="11015" max="11015" width="18.375" style="2" customWidth="1"/>
    <col min="11016" max="11016" width="11" style="2" bestFit="1" customWidth="1"/>
    <col min="11017" max="11017" width="11.25" style="2" bestFit="1" customWidth="1"/>
    <col min="11018" max="11018" width="10.875" style="2" bestFit="1" customWidth="1"/>
    <col min="11019" max="11266" width="9" style="2"/>
    <col min="11267" max="11267" width="6" style="2" customWidth="1"/>
    <col min="11268" max="11268" width="12.875" style="2" bestFit="1" customWidth="1"/>
    <col min="11269" max="11269" width="11.125" style="2" bestFit="1" customWidth="1"/>
    <col min="11270" max="11270" width="74.25" style="2" customWidth="1"/>
    <col min="11271" max="11271" width="18.375" style="2" customWidth="1"/>
    <col min="11272" max="11272" width="11" style="2" bestFit="1" customWidth="1"/>
    <col min="11273" max="11273" width="11.25" style="2" bestFit="1" customWidth="1"/>
    <col min="11274" max="11274" width="10.875" style="2" bestFit="1" customWidth="1"/>
    <col min="11275" max="11522" width="9" style="2"/>
    <col min="11523" max="11523" width="6" style="2" customWidth="1"/>
    <col min="11524" max="11524" width="12.875" style="2" bestFit="1" customWidth="1"/>
    <col min="11525" max="11525" width="11.125" style="2" bestFit="1" customWidth="1"/>
    <col min="11526" max="11526" width="74.25" style="2" customWidth="1"/>
    <col min="11527" max="11527" width="18.375" style="2" customWidth="1"/>
    <col min="11528" max="11528" width="11" style="2" bestFit="1" customWidth="1"/>
    <col min="11529" max="11529" width="11.25" style="2" bestFit="1" customWidth="1"/>
    <col min="11530" max="11530" width="10.875" style="2" bestFit="1" customWidth="1"/>
    <col min="11531" max="11778" width="9" style="2"/>
    <col min="11779" max="11779" width="6" style="2" customWidth="1"/>
    <col min="11780" max="11780" width="12.875" style="2" bestFit="1" customWidth="1"/>
    <col min="11781" max="11781" width="11.125" style="2" bestFit="1" customWidth="1"/>
    <col min="11782" max="11782" width="74.25" style="2" customWidth="1"/>
    <col min="11783" max="11783" width="18.375" style="2" customWidth="1"/>
    <col min="11784" max="11784" width="11" style="2" bestFit="1" customWidth="1"/>
    <col min="11785" max="11785" width="11.25" style="2" bestFit="1" customWidth="1"/>
    <col min="11786" max="11786" width="10.875" style="2" bestFit="1" customWidth="1"/>
    <col min="11787" max="12034" width="9" style="2"/>
    <col min="12035" max="12035" width="6" style="2" customWidth="1"/>
    <col min="12036" max="12036" width="12.875" style="2" bestFit="1" customWidth="1"/>
    <col min="12037" max="12037" width="11.125" style="2" bestFit="1" customWidth="1"/>
    <col min="12038" max="12038" width="74.25" style="2" customWidth="1"/>
    <col min="12039" max="12039" width="18.375" style="2" customWidth="1"/>
    <col min="12040" max="12040" width="11" style="2" bestFit="1" customWidth="1"/>
    <col min="12041" max="12041" width="11.25" style="2" bestFit="1" customWidth="1"/>
    <col min="12042" max="12042" width="10.875" style="2" bestFit="1" customWidth="1"/>
    <col min="12043" max="12290" width="9" style="2"/>
    <col min="12291" max="12291" width="6" style="2" customWidth="1"/>
    <col min="12292" max="12292" width="12.875" style="2" bestFit="1" customWidth="1"/>
    <col min="12293" max="12293" width="11.125" style="2" bestFit="1" customWidth="1"/>
    <col min="12294" max="12294" width="74.25" style="2" customWidth="1"/>
    <col min="12295" max="12295" width="18.375" style="2" customWidth="1"/>
    <col min="12296" max="12296" width="11" style="2" bestFit="1" customWidth="1"/>
    <col min="12297" max="12297" width="11.25" style="2" bestFit="1" customWidth="1"/>
    <col min="12298" max="12298" width="10.875" style="2" bestFit="1" customWidth="1"/>
    <col min="12299" max="12546" width="9" style="2"/>
    <col min="12547" max="12547" width="6" style="2" customWidth="1"/>
    <col min="12548" max="12548" width="12.875" style="2" bestFit="1" customWidth="1"/>
    <col min="12549" max="12549" width="11.125" style="2" bestFit="1" customWidth="1"/>
    <col min="12550" max="12550" width="74.25" style="2" customWidth="1"/>
    <col min="12551" max="12551" width="18.375" style="2" customWidth="1"/>
    <col min="12552" max="12552" width="11" style="2" bestFit="1" customWidth="1"/>
    <col min="12553" max="12553" width="11.25" style="2" bestFit="1" customWidth="1"/>
    <col min="12554" max="12554" width="10.875" style="2" bestFit="1" customWidth="1"/>
    <col min="12555" max="12802" width="9" style="2"/>
    <col min="12803" max="12803" width="6" style="2" customWidth="1"/>
    <col min="12804" max="12804" width="12.875" style="2" bestFit="1" customWidth="1"/>
    <col min="12805" max="12805" width="11.125" style="2" bestFit="1" customWidth="1"/>
    <col min="12806" max="12806" width="74.25" style="2" customWidth="1"/>
    <col min="12807" max="12807" width="18.375" style="2" customWidth="1"/>
    <col min="12808" max="12808" width="11" style="2" bestFit="1" customWidth="1"/>
    <col min="12809" max="12809" width="11.25" style="2" bestFit="1" customWidth="1"/>
    <col min="12810" max="12810" width="10.875" style="2" bestFit="1" customWidth="1"/>
    <col min="12811" max="13058" width="9" style="2"/>
    <col min="13059" max="13059" width="6" style="2" customWidth="1"/>
    <col min="13060" max="13060" width="12.875" style="2" bestFit="1" customWidth="1"/>
    <col min="13061" max="13061" width="11.125" style="2" bestFit="1" customWidth="1"/>
    <col min="13062" max="13062" width="74.25" style="2" customWidth="1"/>
    <col min="13063" max="13063" width="18.375" style="2" customWidth="1"/>
    <col min="13064" max="13064" width="11" style="2" bestFit="1" customWidth="1"/>
    <col min="13065" max="13065" width="11.25" style="2" bestFit="1" customWidth="1"/>
    <col min="13066" max="13066" width="10.875" style="2" bestFit="1" customWidth="1"/>
    <col min="13067" max="13314" width="9" style="2"/>
    <col min="13315" max="13315" width="6" style="2" customWidth="1"/>
    <col min="13316" max="13316" width="12.875" style="2" bestFit="1" customWidth="1"/>
    <col min="13317" max="13317" width="11.125" style="2" bestFit="1" customWidth="1"/>
    <col min="13318" max="13318" width="74.25" style="2" customWidth="1"/>
    <col min="13319" max="13319" width="18.375" style="2" customWidth="1"/>
    <col min="13320" max="13320" width="11" style="2" bestFit="1" customWidth="1"/>
    <col min="13321" max="13321" width="11.25" style="2" bestFit="1" customWidth="1"/>
    <col min="13322" max="13322" width="10.875" style="2" bestFit="1" customWidth="1"/>
    <col min="13323" max="13570" width="9" style="2"/>
    <col min="13571" max="13571" width="6" style="2" customWidth="1"/>
    <col min="13572" max="13572" width="12.875" style="2" bestFit="1" customWidth="1"/>
    <col min="13573" max="13573" width="11.125" style="2" bestFit="1" customWidth="1"/>
    <col min="13574" max="13574" width="74.25" style="2" customWidth="1"/>
    <col min="13575" max="13575" width="18.375" style="2" customWidth="1"/>
    <col min="13576" max="13576" width="11" style="2" bestFit="1" customWidth="1"/>
    <col min="13577" max="13577" width="11.25" style="2" bestFit="1" customWidth="1"/>
    <col min="13578" max="13578" width="10.875" style="2" bestFit="1" customWidth="1"/>
    <col min="13579" max="13826" width="9" style="2"/>
    <col min="13827" max="13827" width="6" style="2" customWidth="1"/>
    <col min="13828" max="13828" width="12.875" style="2" bestFit="1" customWidth="1"/>
    <col min="13829" max="13829" width="11.125" style="2" bestFit="1" customWidth="1"/>
    <col min="13830" max="13830" width="74.25" style="2" customWidth="1"/>
    <col min="13831" max="13831" width="18.375" style="2" customWidth="1"/>
    <col min="13832" max="13832" width="11" style="2" bestFit="1" customWidth="1"/>
    <col min="13833" max="13833" width="11.25" style="2" bestFit="1" customWidth="1"/>
    <col min="13834" max="13834" width="10.875" style="2" bestFit="1" customWidth="1"/>
    <col min="13835" max="14082" width="9" style="2"/>
    <col min="14083" max="14083" width="6" style="2" customWidth="1"/>
    <col min="14084" max="14084" width="12.875" style="2" bestFit="1" customWidth="1"/>
    <col min="14085" max="14085" width="11.125" style="2" bestFit="1" customWidth="1"/>
    <col min="14086" max="14086" width="74.25" style="2" customWidth="1"/>
    <col min="14087" max="14087" width="18.375" style="2" customWidth="1"/>
    <col min="14088" max="14088" width="11" style="2" bestFit="1" customWidth="1"/>
    <col min="14089" max="14089" width="11.25" style="2" bestFit="1" customWidth="1"/>
    <col min="14090" max="14090" width="10.875" style="2" bestFit="1" customWidth="1"/>
    <col min="14091" max="14338" width="9" style="2"/>
    <col min="14339" max="14339" width="6" style="2" customWidth="1"/>
    <col min="14340" max="14340" width="12.875" style="2" bestFit="1" customWidth="1"/>
    <col min="14341" max="14341" width="11.125" style="2" bestFit="1" customWidth="1"/>
    <col min="14342" max="14342" width="74.25" style="2" customWidth="1"/>
    <col min="14343" max="14343" width="18.375" style="2" customWidth="1"/>
    <col min="14344" max="14344" width="11" style="2" bestFit="1" customWidth="1"/>
    <col min="14345" max="14345" width="11.25" style="2" bestFit="1" customWidth="1"/>
    <col min="14346" max="14346" width="10.875" style="2" bestFit="1" customWidth="1"/>
    <col min="14347" max="14594" width="9" style="2"/>
    <col min="14595" max="14595" width="6" style="2" customWidth="1"/>
    <col min="14596" max="14596" width="12.875" style="2" bestFit="1" customWidth="1"/>
    <col min="14597" max="14597" width="11.125" style="2" bestFit="1" customWidth="1"/>
    <col min="14598" max="14598" width="74.25" style="2" customWidth="1"/>
    <col min="14599" max="14599" width="18.375" style="2" customWidth="1"/>
    <col min="14600" max="14600" width="11" style="2" bestFit="1" customWidth="1"/>
    <col min="14601" max="14601" width="11.25" style="2" bestFit="1" customWidth="1"/>
    <col min="14602" max="14602" width="10.875" style="2" bestFit="1" customWidth="1"/>
    <col min="14603" max="14850" width="9" style="2"/>
    <col min="14851" max="14851" width="6" style="2" customWidth="1"/>
    <col min="14852" max="14852" width="12.875" style="2" bestFit="1" customWidth="1"/>
    <col min="14853" max="14853" width="11.125" style="2" bestFit="1" customWidth="1"/>
    <col min="14854" max="14854" width="74.25" style="2" customWidth="1"/>
    <col min="14855" max="14855" width="18.375" style="2" customWidth="1"/>
    <col min="14856" max="14856" width="11" style="2" bestFit="1" customWidth="1"/>
    <col min="14857" max="14857" width="11.25" style="2" bestFit="1" customWidth="1"/>
    <col min="14858" max="14858" width="10.875" style="2" bestFit="1" customWidth="1"/>
    <col min="14859" max="15106" width="9" style="2"/>
    <col min="15107" max="15107" width="6" style="2" customWidth="1"/>
    <col min="15108" max="15108" width="12.875" style="2" bestFit="1" customWidth="1"/>
    <col min="15109" max="15109" width="11.125" style="2" bestFit="1" customWidth="1"/>
    <col min="15110" max="15110" width="74.25" style="2" customWidth="1"/>
    <col min="15111" max="15111" width="18.375" style="2" customWidth="1"/>
    <col min="15112" max="15112" width="11" style="2" bestFit="1" customWidth="1"/>
    <col min="15113" max="15113" width="11.25" style="2" bestFit="1" customWidth="1"/>
    <col min="15114" max="15114" width="10.875" style="2" bestFit="1" customWidth="1"/>
    <col min="15115" max="15362" width="9" style="2"/>
    <col min="15363" max="15363" width="6" style="2" customWidth="1"/>
    <col min="15364" max="15364" width="12.875" style="2" bestFit="1" customWidth="1"/>
    <col min="15365" max="15365" width="11.125" style="2" bestFit="1" customWidth="1"/>
    <col min="15366" max="15366" width="74.25" style="2" customWidth="1"/>
    <col min="15367" max="15367" width="18.375" style="2" customWidth="1"/>
    <col min="15368" max="15368" width="11" style="2" bestFit="1" customWidth="1"/>
    <col min="15369" max="15369" width="11.25" style="2" bestFit="1" customWidth="1"/>
    <col min="15370" max="15370" width="10.875" style="2" bestFit="1" customWidth="1"/>
    <col min="15371" max="15618" width="9" style="2"/>
    <col min="15619" max="15619" width="6" style="2" customWidth="1"/>
    <col min="15620" max="15620" width="12.875" style="2" bestFit="1" customWidth="1"/>
    <col min="15621" max="15621" width="11.125" style="2" bestFit="1" customWidth="1"/>
    <col min="15622" max="15622" width="74.25" style="2" customWidth="1"/>
    <col min="15623" max="15623" width="18.375" style="2" customWidth="1"/>
    <col min="15624" max="15624" width="11" style="2" bestFit="1" customWidth="1"/>
    <col min="15625" max="15625" width="11.25" style="2" bestFit="1" customWidth="1"/>
    <col min="15626" max="15626" width="10.875" style="2" bestFit="1" customWidth="1"/>
    <col min="15627" max="15874" width="9" style="2"/>
    <col min="15875" max="15875" width="6" style="2" customWidth="1"/>
    <col min="15876" max="15876" width="12.875" style="2" bestFit="1" customWidth="1"/>
    <col min="15877" max="15877" width="11.125" style="2" bestFit="1" customWidth="1"/>
    <col min="15878" max="15878" width="74.25" style="2" customWidth="1"/>
    <col min="15879" max="15879" width="18.375" style="2" customWidth="1"/>
    <col min="15880" max="15880" width="11" style="2" bestFit="1" customWidth="1"/>
    <col min="15881" max="15881" width="11.25" style="2" bestFit="1" customWidth="1"/>
    <col min="15882" max="15882" width="10.875" style="2" bestFit="1" customWidth="1"/>
    <col min="15883" max="16130" width="9" style="2"/>
    <col min="16131" max="16131" width="6" style="2" customWidth="1"/>
    <col min="16132" max="16132" width="12.875" style="2" bestFit="1" customWidth="1"/>
    <col min="16133" max="16133" width="11.125" style="2" bestFit="1" customWidth="1"/>
    <col min="16134" max="16134" width="74.25" style="2" customWidth="1"/>
    <col min="16135" max="16135" width="18.375" style="2" customWidth="1"/>
    <col min="16136" max="16136" width="11" style="2" bestFit="1" customWidth="1"/>
    <col min="16137" max="16137" width="11.25" style="2" bestFit="1" customWidth="1"/>
    <col min="16138" max="16138" width="10.875" style="2" bestFit="1" customWidth="1"/>
    <col min="16139" max="16384" width="9" style="2"/>
  </cols>
  <sheetData>
    <row r="1" spans="1:27" s="34" customFormat="1" ht="83.25" customHeight="1">
      <c r="A1" s="122"/>
      <c r="B1" s="122"/>
      <c r="C1" s="122"/>
      <c r="D1" s="35"/>
      <c r="E1" s="36"/>
      <c r="F1" s="123"/>
      <c r="G1" s="123"/>
      <c r="H1" s="123"/>
      <c r="I1" s="123"/>
      <c r="J1" s="123" t="s">
        <v>42</v>
      </c>
      <c r="K1" s="123"/>
      <c r="R1" s="121"/>
      <c r="S1" s="121"/>
      <c r="T1" s="121"/>
      <c r="U1" s="121"/>
      <c r="Z1" s="121"/>
      <c r="AA1" s="121"/>
    </row>
    <row r="2" spans="1:27" ht="15.75">
      <c r="A2" s="120" t="s">
        <v>30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27" ht="15.75" customHeight="1">
      <c r="A3" s="119" t="s">
        <v>31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49"/>
    </row>
    <row r="4" spans="1:27">
      <c r="E4" s="6" t="s">
        <v>0</v>
      </c>
    </row>
    <row r="5" spans="1:27" ht="15" customHeight="1">
      <c r="A5" s="114" t="s">
        <v>1</v>
      </c>
      <c r="B5" s="114" t="s">
        <v>2</v>
      </c>
      <c r="C5" s="115" t="s">
        <v>3</v>
      </c>
      <c r="D5" s="116" t="s">
        <v>4</v>
      </c>
      <c r="E5" s="117" t="s">
        <v>37</v>
      </c>
      <c r="F5" s="109" t="s">
        <v>36</v>
      </c>
      <c r="G5" s="47" t="s">
        <v>21</v>
      </c>
      <c r="H5" s="47"/>
      <c r="I5" s="108" t="s">
        <v>35</v>
      </c>
      <c r="J5" s="108" t="s">
        <v>34</v>
      </c>
      <c r="K5" s="108" t="s">
        <v>33</v>
      </c>
    </row>
    <row r="6" spans="1:27" ht="54.75" customHeight="1">
      <c r="A6" s="114"/>
      <c r="B6" s="114"/>
      <c r="C6" s="115"/>
      <c r="D6" s="116"/>
      <c r="E6" s="118"/>
      <c r="F6" s="110"/>
      <c r="G6" s="44" t="s">
        <v>22</v>
      </c>
      <c r="H6" s="48" t="s">
        <v>23</v>
      </c>
      <c r="I6" s="108"/>
      <c r="J6" s="108"/>
      <c r="K6" s="108"/>
    </row>
    <row r="7" spans="1:27" s="12" customFormat="1" ht="17.25" customHeight="1">
      <c r="A7" s="7">
        <v>1</v>
      </c>
      <c r="B7" s="7">
        <v>2</v>
      </c>
      <c r="C7" s="8">
        <v>3</v>
      </c>
      <c r="D7" s="9">
        <v>4</v>
      </c>
      <c r="E7" s="10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27" s="16" customFormat="1" ht="20.100000000000001" customHeight="1">
      <c r="A8" s="13">
        <v>750</v>
      </c>
      <c r="B8" s="13" t="s">
        <v>5</v>
      </c>
      <c r="C8" s="14" t="s">
        <v>5</v>
      </c>
      <c r="D8" s="15" t="s">
        <v>6</v>
      </c>
      <c r="E8" s="37">
        <f>SUM(E9)</f>
        <v>981621</v>
      </c>
      <c r="F8" s="37">
        <f>SUM(F9)</f>
        <v>603994.7300000001</v>
      </c>
      <c r="G8" s="37">
        <f t="shared" ref="G8:H8" si="0">SUM(G9)</f>
        <v>603994.7300000001</v>
      </c>
      <c r="H8" s="37">
        <f t="shared" si="0"/>
        <v>0</v>
      </c>
      <c r="I8" s="41">
        <f t="shared" ref="I8:K8" si="1">SUM(I9)</f>
        <v>0.6153033910236233</v>
      </c>
      <c r="J8" s="37">
        <f t="shared" si="1"/>
        <v>74026.2</v>
      </c>
      <c r="K8" s="37">
        <f t="shared" si="1"/>
        <v>3075</v>
      </c>
    </row>
    <row r="9" spans="1:27" s="16" customFormat="1" ht="20.100000000000001" customHeight="1">
      <c r="A9" s="17">
        <v>750</v>
      </c>
      <c r="B9" s="17">
        <v>75095</v>
      </c>
      <c r="C9" s="18" t="s">
        <v>5</v>
      </c>
      <c r="D9" s="19" t="s">
        <v>7</v>
      </c>
      <c r="E9" s="38">
        <f>SUM(E10:E12)</f>
        <v>981621</v>
      </c>
      <c r="F9" s="38">
        <f>SUM(F10:F12)</f>
        <v>603994.7300000001</v>
      </c>
      <c r="G9" s="38">
        <f>SUM(G10:G12)</f>
        <v>603994.7300000001</v>
      </c>
      <c r="H9" s="38">
        <f t="shared" ref="H9" si="2">SUM(H10:H12)</f>
        <v>0</v>
      </c>
      <c r="I9" s="42">
        <f>F9/E9</f>
        <v>0.6153033910236233</v>
      </c>
      <c r="J9" s="38">
        <f>SUM(J10:J12)</f>
        <v>74026.2</v>
      </c>
      <c r="K9" s="38">
        <f>SUM(K10:K12)</f>
        <v>3075</v>
      </c>
    </row>
    <row r="10" spans="1:27" s="16" customFormat="1" ht="16.5" customHeight="1">
      <c r="A10" s="20">
        <v>750</v>
      </c>
      <c r="B10" s="20">
        <v>75095</v>
      </c>
      <c r="C10" s="21" t="s">
        <v>8</v>
      </c>
      <c r="D10" s="22" t="s">
        <v>9</v>
      </c>
      <c r="E10" s="39">
        <v>1318</v>
      </c>
      <c r="F10" s="40">
        <v>1318.29</v>
      </c>
      <c r="G10" s="40">
        <v>1318.29</v>
      </c>
      <c r="H10" s="40">
        <v>0</v>
      </c>
      <c r="I10" s="43">
        <f t="shared" ref="I10:I18" si="3">F10/E10</f>
        <v>1.0002200303490136</v>
      </c>
      <c r="J10" s="40">
        <v>0</v>
      </c>
      <c r="K10" s="40">
        <v>0</v>
      </c>
    </row>
    <row r="11" spans="1:27" s="16" customFormat="1" ht="16.5" customHeight="1">
      <c r="A11" s="20">
        <v>750</v>
      </c>
      <c r="B11" s="20">
        <v>75095</v>
      </c>
      <c r="C11" s="21" t="s">
        <v>13</v>
      </c>
      <c r="D11" s="22" t="s">
        <v>14</v>
      </c>
      <c r="E11" s="39">
        <v>3000</v>
      </c>
      <c r="F11" s="40">
        <v>1859.64</v>
      </c>
      <c r="G11" s="40">
        <v>1859.64</v>
      </c>
      <c r="H11" s="40">
        <v>0</v>
      </c>
      <c r="I11" s="43">
        <f t="shared" si="3"/>
        <v>0.61987999999999999</v>
      </c>
      <c r="J11" s="40">
        <v>0</v>
      </c>
      <c r="K11" s="40">
        <v>0</v>
      </c>
    </row>
    <row r="12" spans="1:27" s="16" customFormat="1" ht="30" customHeight="1">
      <c r="A12" s="20">
        <v>750</v>
      </c>
      <c r="B12" s="20">
        <v>75095</v>
      </c>
      <c r="C12" s="21" t="s">
        <v>10</v>
      </c>
      <c r="D12" s="22" t="s">
        <v>11</v>
      </c>
      <c r="E12" s="39">
        <v>977303</v>
      </c>
      <c r="F12" s="40">
        <v>600816.80000000005</v>
      </c>
      <c r="G12" s="40">
        <v>600816.80000000005</v>
      </c>
      <c r="H12" s="40">
        <v>0</v>
      </c>
      <c r="I12" s="43">
        <f t="shared" si="3"/>
        <v>0.61477024014046822</v>
      </c>
      <c r="J12" s="40">
        <v>74026.2</v>
      </c>
      <c r="K12" s="40">
        <v>3075</v>
      </c>
    </row>
    <row r="13" spans="1:27" s="16" customFormat="1" ht="23.25" customHeight="1">
      <c r="A13" s="45">
        <v>900</v>
      </c>
      <c r="B13" s="45" t="s">
        <v>5</v>
      </c>
      <c r="C13" s="46" t="s">
        <v>5</v>
      </c>
      <c r="D13" s="15" t="s">
        <v>17</v>
      </c>
      <c r="E13" s="37">
        <f>SUM(E14+E19)</f>
        <v>12193331</v>
      </c>
      <c r="F13" s="37">
        <f t="shared" ref="F13:G13" si="4">SUM(F14+F19)</f>
        <v>6399213.1900000004</v>
      </c>
      <c r="G13" s="37">
        <f t="shared" si="4"/>
        <v>6399213.1900000004</v>
      </c>
      <c r="H13" s="37">
        <f>H14+H19</f>
        <v>0</v>
      </c>
      <c r="I13" s="41">
        <f t="shared" si="3"/>
        <v>0.52481255450212916</v>
      </c>
      <c r="J13" s="37">
        <f>SUM(J14+J19)</f>
        <v>3514883.2800000003</v>
      </c>
      <c r="K13" s="37">
        <f>SUM(K14+K19)</f>
        <v>3408720.23</v>
      </c>
    </row>
    <row r="14" spans="1:27" s="55" customFormat="1" ht="23.25" customHeight="1">
      <c r="A14" s="50">
        <v>900</v>
      </c>
      <c r="B14" s="50">
        <v>90002</v>
      </c>
      <c r="C14" s="51" t="s">
        <v>5</v>
      </c>
      <c r="D14" s="52" t="s">
        <v>29</v>
      </c>
      <c r="E14" s="53">
        <f>SUM(E15:E18)</f>
        <v>12193331</v>
      </c>
      <c r="F14" s="53">
        <f>SUM(F15:F18)</f>
        <v>6395722.6800000006</v>
      </c>
      <c r="G14" s="53">
        <f>SUM(G15:G18)</f>
        <v>6395722.6800000006</v>
      </c>
      <c r="H14" s="53">
        <v>0</v>
      </c>
      <c r="I14" s="54">
        <f t="shared" si="3"/>
        <v>0.52452629064199119</v>
      </c>
      <c r="J14" s="53">
        <f>SUM(J15:J18)</f>
        <v>3514883.2800000003</v>
      </c>
      <c r="K14" s="53">
        <f>SUM(K15:K18)</f>
        <v>3408720.23</v>
      </c>
    </row>
    <row r="15" spans="1:27" s="55" customFormat="1" ht="23.25" customHeight="1">
      <c r="A15" s="56">
        <v>900</v>
      </c>
      <c r="B15" s="56">
        <v>90002</v>
      </c>
      <c r="C15" s="57" t="s">
        <v>15</v>
      </c>
      <c r="D15" s="59" t="s">
        <v>16</v>
      </c>
      <c r="E15" s="58">
        <v>12078331</v>
      </c>
      <c r="F15" s="58">
        <v>6311343.6200000001</v>
      </c>
      <c r="G15" s="58">
        <v>6311343.6200000001</v>
      </c>
      <c r="H15" s="58">
        <v>0</v>
      </c>
      <c r="I15" s="43">
        <f t="shared" si="3"/>
        <v>0.52253441472998219</v>
      </c>
      <c r="J15" s="58">
        <v>3429780</v>
      </c>
      <c r="K15" s="58">
        <v>3371807.13</v>
      </c>
    </row>
    <row r="16" spans="1:27" s="55" customFormat="1" ht="23.25" customHeight="1">
      <c r="A16" s="56">
        <v>900</v>
      </c>
      <c r="B16" s="56">
        <v>90002</v>
      </c>
      <c r="C16" s="57" t="s">
        <v>25</v>
      </c>
      <c r="D16" s="59" t="s">
        <v>27</v>
      </c>
      <c r="E16" s="58">
        <v>60000</v>
      </c>
      <c r="F16" s="58">
        <v>27873.79</v>
      </c>
      <c r="G16" s="58">
        <v>27873.79</v>
      </c>
      <c r="H16" s="58">
        <v>0</v>
      </c>
      <c r="I16" s="43">
        <f t="shared" si="3"/>
        <v>0.46456316666666669</v>
      </c>
      <c r="J16" s="58">
        <v>36913.1</v>
      </c>
      <c r="K16" s="58">
        <v>36913.1</v>
      </c>
    </row>
    <row r="17" spans="1:11" s="55" customFormat="1" ht="23.25" customHeight="1">
      <c r="A17" s="56">
        <v>900</v>
      </c>
      <c r="B17" s="56">
        <v>90002</v>
      </c>
      <c r="C17" s="57" t="s">
        <v>26</v>
      </c>
      <c r="D17" s="59" t="s">
        <v>28</v>
      </c>
      <c r="E17" s="58">
        <v>10000</v>
      </c>
      <c r="F17" s="58">
        <v>10086.74</v>
      </c>
      <c r="G17" s="58">
        <v>10086.74</v>
      </c>
      <c r="H17" s="58">
        <v>0</v>
      </c>
      <c r="I17" s="43">
        <f t="shared" si="3"/>
        <v>1.0086740000000001</v>
      </c>
      <c r="J17" s="58">
        <v>48190.18</v>
      </c>
      <c r="K17" s="58">
        <v>0</v>
      </c>
    </row>
    <row r="18" spans="1:11" s="55" customFormat="1" ht="20.100000000000001" customHeight="1">
      <c r="A18" s="56">
        <v>900</v>
      </c>
      <c r="B18" s="56">
        <v>90002</v>
      </c>
      <c r="C18" s="57" t="s">
        <v>13</v>
      </c>
      <c r="D18" s="22" t="s">
        <v>14</v>
      </c>
      <c r="E18" s="58">
        <v>45000</v>
      </c>
      <c r="F18" s="58">
        <v>46418.53</v>
      </c>
      <c r="G18" s="58">
        <v>46418.53</v>
      </c>
      <c r="H18" s="58">
        <v>0</v>
      </c>
      <c r="I18" s="43">
        <f t="shared" si="3"/>
        <v>1.0315228888888888</v>
      </c>
      <c r="J18" s="58">
        <v>0</v>
      </c>
      <c r="K18" s="58">
        <v>0</v>
      </c>
    </row>
    <row r="19" spans="1:11" s="16" customFormat="1" ht="20.100000000000001" customHeight="1">
      <c r="A19" s="17">
        <v>900</v>
      </c>
      <c r="B19" s="17">
        <v>90020</v>
      </c>
      <c r="C19" s="18" t="s">
        <v>5</v>
      </c>
      <c r="D19" s="19" t="s">
        <v>18</v>
      </c>
      <c r="E19" s="38">
        <f>SUM(E20)</f>
        <v>0</v>
      </c>
      <c r="F19" s="38">
        <f>F20</f>
        <v>3490.51</v>
      </c>
      <c r="G19" s="38">
        <f t="shared" ref="G19:H19" si="5">SUM(G20)</f>
        <v>3490.51</v>
      </c>
      <c r="H19" s="38">
        <f t="shared" si="5"/>
        <v>0</v>
      </c>
      <c r="I19" s="42">
        <v>0</v>
      </c>
      <c r="J19" s="38">
        <f>SUM(J20)</f>
        <v>0</v>
      </c>
      <c r="K19" s="38">
        <f>SUM(K20)</f>
        <v>0</v>
      </c>
    </row>
    <row r="20" spans="1:11" s="16" customFormat="1" ht="16.5" customHeight="1">
      <c r="A20" s="20">
        <v>900</v>
      </c>
      <c r="B20" s="20">
        <v>90020</v>
      </c>
      <c r="C20" s="21" t="s">
        <v>19</v>
      </c>
      <c r="D20" s="22" t="s">
        <v>20</v>
      </c>
      <c r="E20" s="39">
        <v>0</v>
      </c>
      <c r="F20" s="40">
        <v>3490.51</v>
      </c>
      <c r="G20" s="40">
        <v>3490.51</v>
      </c>
      <c r="H20" s="40">
        <v>0</v>
      </c>
      <c r="I20" s="43">
        <v>0</v>
      </c>
      <c r="J20" s="40">
        <v>0</v>
      </c>
      <c r="K20" s="40">
        <v>0</v>
      </c>
    </row>
    <row r="21" spans="1:11" s="23" customFormat="1" ht="20.100000000000001" customHeight="1">
      <c r="A21" s="111" t="s">
        <v>12</v>
      </c>
      <c r="B21" s="112"/>
      <c r="C21" s="112"/>
      <c r="D21" s="113"/>
      <c r="E21" s="37">
        <f>E8+E13</f>
        <v>13174952</v>
      </c>
      <c r="F21" s="37">
        <f t="shared" ref="F21:J21" si="6">F8+F13</f>
        <v>7003207.9200000009</v>
      </c>
      <c r="G21" s="37">
        <f t="shared" si="6"/>
        <v>7003207.9200000009</v>
      </c>
      <c r="H21" s="37">
        <f t="shared" si="6"/>
        <v>0</v>
      </c>
      <c r="I21" s="41">
        <f>F21/E21</f>
        <v>0.53155471989575376</v>
      </c>
      <c r="J21" s="37">
        <f t="shared" si="6"/>
        <v>3588909.4800000004</v>
      </c>
      <c r="K21" s="37">
        <f>SUM(K13,K8)</f>
        <v>3411795.23</v>
      </c>
    </row>
    <row r="22" spans="1:11">
      <c r="B22" s="24"/>
      <c r="C22" s="25"/>
      <c r="D22" s="26"/>
      <c r="E22" s="27"/>
      <c r="F22" s="28"/>
      <c r="G22" s="28"/>
      <c r="H22" s="28"/>
      <c r="I22" s="28"/>
    </row>
    <row r="23" spans="1:11">
      <c r="A23" s="29"/>
      <c r="B23" s="24"/>
      <c r="C23" s="25"/>
      <c r="D23" s="26"/>
      <c r="E23" s="27"/>
      <c r="F23" s="30"/>
      <c r="G23" s="30"/>
      <c r="H23" s="30"/>
      <c r="I23" s="28"/>
    </row>
    <row r="24" spans="1:11">
      <c r="A24" s="2"/>
      <c r="B24" s="24"/>
      <c r="C24" s="25"/>
      <c r="D24" s="26"/>
      <c r="E24" s="27"/>
    </row>
    <row r="25" spans="1:11">
      <c r="A25" s="2"/>
      <c r="B25" s="24"/>
      <c r="C25" s="25"/>
      <c r="D25" s="26"/>
      <c r="E25" s="27"/>
    </row>
    <row r="26" spans="1:11">
      <c r="A26" s="2"/>
      <c r="B26" s="24"/>
      <c r="C26" s="25"/>
      <c r="D26" s="26"/>
      <c r="E26" s="27"/>
    </row>
    <row r="27" spans="1:11">
      <c r="A27" s="2"/>
      <c r="B27" s="24"/>
      <c r="C27" s="25"/>
      <c r="D27" s="26"/>
      <c r="E27" s="27"/>
    </row>
    <row r="28" spans="1:11">
      <c r="A28" s="2"/>
      <c r="B28" s="24"/>
      <c r="C28" s="25"/>
      <c r="D28" s="26"/>
      <c r="E28" s="31"/>
      <c r="F28" s="32"/>
      <c r="G28" s="32"/>
      <c r="H28" s="32"/>
    </row>
    <row r="29" spans="1:11">
      <c r="A29" s="2"/>
      <c r="B29" s="24"/>
      <c r="C29" s="25"/>
      <c r="D29" s="26"/>
      <c r="E29" s="27"/>
    </row>
    <row r="34" spans="4:4">
      <c r="D34" s="33"/>
    </row>
  </sheetData>
  <mergeCells count="18">
    <mergeCell ref="A3:K3"/>
    <mergeCell ref="A2:K2"/>
    <mergeCell ref="R1:S1"/>
    <mergeCell ref="T1:U1"/>
    <mergeCell ref="Z1:AA1"/>
    <mergeCell ref="A1:C1"/>
    <mergeCell ref="F1:I1"/>
    <mergeCell ref="J1:K1"/>
    <mergeCell ref="J5:J6"/>
    <mergeCell ref="K5:K6"/>
    <mergeCell ref="F5:F6"/>
    <mergeCell ref="I5:I6"/>
    <mergeCell ref="A21:D21"/>
    <mergeCell ref="A5:A6"/>
    <mergeCell ref="B5:B6"/>
    <mergeCell ref="C5:C6"/>
    <mergeCell ref="D5:D6"/>
    <mergeCell ref="E5:E6"/>
  </mergeCells>
  <printOptions horizontalCentered="1"/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opLeftCell="A13" workbookViewId="0">
      <selection activeCell="I18" sqref="I18"/>
    </sheetView>
  </sheetViews>
  <sheetFormatPr defaultRowHeight="12.75"/>
  <cols>
    <col min="1" max="1" width="3.375" style="1" customWidth="1"/>
    <col min="2" max="2" width="5.125" style="1" customWidth="1"/>
    <col min="3" max="3" width="4.125" style="4" customWidth="1"/>
    <col min="4" max="4" width="17.875" style="5" customWidth="1"/>
    <col min="5" max="5" width="7.875" style="3" customWidth="1"/>
    <col min="6" max="6" width="8.125" style="2" customWidth="1"/>
    <col min="7" max="7" width="7.375" style="2" customWidth="1"/>
    <col min="8" max="8" width="5.375" style="2" customWidth="1"/>
    <col min="9" max="9" width="6.625" style="2" customWidth="1"/>
    <col min="10" max="10" width="7.625" style="2" customWidth="1"/>
    <col min="11" max="11" width="8.375" style="2" customWidth="1"/>
    <col min="12" max="258" width="9" style="2"/>
    <col min="259" max="259" width="6" style="2" customWidth="1"/>
    <col min="260" max="260" width="12.875" style="2" bestFit="1" customWidth="1"/>
    <col min="261" max="261" width="11.125" style="2" bestFit="1" customWidth="1"/>
    <col min="262" max="262" width="74.25" style="2" customWidth="1"/>
    <col min="263" max="263" width="18.375" style="2" customWidth="1"/>
    <col min="264" max="264" width="11" style="2" bestFit="1" customWidth="1"/>
    <col min="265" max="265" width="11.25" style="2" bestFit="1" customWidth="1"/>
    <col min="266" max="266" width="10.875" style="2" bestFit="1" customWidth="1"/>
    <col min="267" max="514" width="9" style="2"/>
    <col min="515" max="515" width="6" style="2" customWidth="1"/>
    <col min="516" max="516" width="12.875" style="2" bestFit="1" customWidth="1"/>
    <col min="517" max="517" width="11.125" style="2" bestFit="1" customWidth="1"/>
    <col min="518" max="518" width="74.25" style="2" customWidth="1"/>
    <col min="519" max="519" width="18.375" style="2" customWidth="1"/>
    <col min="520" max="520" width="11" style="2" bestFit="1" customWidth="1"/>
    <col min="521" max="521" width="11.25" style="2" bestFit="1" customWidth="1"/>
    <col min="522" max="522" width="10.875" style="2" bestFit="1" customWidth="1"/>
    <col min="523" max="770" width="9" style="2"/>
    <col min="771" max="771" width="6" style="2" customWidth="1"/>
    <col min="772" max="772" width="12.875" style="2" bestFit="1" customWidth="1"/>
    <col min="773" max="773" width="11.125" style="2" bestFit="1" customWidth="1"/>
    <col min="774" max="774" width="74.25" style="2" customWidth="1"/>
    <col min="775" max="775" width="18.375" style="2" customWidth="1"/>
    <col min="776" max="776" width="11" style="2" bestFit="1" customWidth="1"/>
    <col min="777" max="777" width="11.25" style="2" bestFit="1" customWidth="1"/>
    <col min="778" max="778" width="10.875" style="2" bestFit="1" customWidth="1"/>
    <col min="779" max="1026" width="9" style="2"/>
    <col min="1027" max="1027" width="6" style="2" customWidth="1"/>
    <col min="1028" max="1028" width="12.875" style="2" bestFit="1" customWidth="1"/>
    <col min="1029" max="1029" width="11.125" style="2" bestFit="1" customWidth="1"/>
    <col min="1030" max="1030" width="74.25" style="2" customWidth="1"/>
    <col min="1031" max="1031" width="18.375" style="2" customWidth="1"/>
    <col min="1032" max="1032" width="11" style="2" bestFit="1" customWidth="1"/>
    <col min="1033" max="1033" width="11.25" style="2" bestFit="1" customWidth="1"/>
    <col min="1034" max="1034" width="10.875" style="2" bestFit="1" customWidth="1"/>
    <col min="1035" max="1282" width="9" style="2"/>
    <col min="1283" max="1283" width="6" style="2" customWidth="1"/>
    <col min="1284" max="1284" width="12.875" style="2" bestFit="1" customWidth="1"/>
    <col min="1285" max="1285" width="11.125" style="2" bestFit="1" customWidth="1"/>
    <col min="1286" max="1286" width="74.25" style="2" customWidth="1"/>
    <col min="1287" max="1287" width="18.375" style="2" customWidth="1"/>
    <col min="1288" max="1288" width="11" style="2" bestFit="1" customWidth="1"/>
    <col min="1289" max="1289" width="11.25" style="2" bestFit="1" customWidth="1"/>
    <col min="1290" max="1290" width="10.875" style="2" bestFit="1" customWidth="1"/>
    <col min="1291" max="1538" width="9" style="2"/>
    <col min="1539" max="1539" width="6" style="2" customWidth="1"/>
    <col min="1540" max="1540" width="12.875" style="2" bestFit="1" customWidth="1"/>
    <col min="1541" max="1541" width="11.125" style="2" bestFit="1" customWidth="1"/>
    <col min="1542" max="1542" width="74.25" style="2" customWidth="1"/>
    <col min="1543" max="1543" width="18.375" style="2" customWidth="1"/>
    <col min="1544" max="1544" width="11" style="2" bestFit="1" customWidth="1"/>
    <col min="1545" max="1545" width="11.25" style="2" bestFit="1" customWidth="1"/>
    <col min="1546" max="1546" width="10.875" style="2" bestFit="1" customWidth="1"/>
    <col min="1547" max="1794" width="9" style="2"/>
    <col min="1795" max="1795" width="6" style="2" customWidth="1"/>
    <col min="1796" max="1796" width="12.875" style="2" bestFit="1" customWidth="1"/>
    <col min="1797" max="1797" width="11.125" style="2" bestFit="1" customWidth="1"/>
    <col min="1798" max="1798" width="74.25" style="2" customWidth="1"/>
    <col min="1799" max="1799" width="18.375" style="2" customWidth="1"/>
    <col min="1800" max="1800" width="11" style="2" bestFit="1" customWidth="1"/>
    <col min="1801" max="1801" width="11.25" style="2" bestFit="1" customWidth="1"/>
    <col min="1802" max="1802" width="10.875" style="2" bestFit="1" customWidth="1"/>
    <col min="1803" max="2050" width="9" style="2"/>
    <col min="2051" max="2051" width="6" style="2" customWidth="1"/>
    <col min="2052" max="2052" width="12.875" style="2" bestFit="1" customWidth="1"/>
    <col min="2053" max="2053" width="11.125" style="2" bestFit="1" customWidth="1"/>
    <col min="2054" max="2054" width="74.25" style="2" customWidth="1"/>
    <col min="2055" max="2055" width="18.375" style="2" customWidth="1"/>
    <col min="2056" max="2056" width="11" style="2" bestFit="1" customWidth="1"/>
    <col min="2057" max="2057" width="11.25" style="2" bestFit="1" customWidth="1"/>
    <col min="2058" max="2058" width="10.875" style="2" bestFit="1" customWidth="1"/>
    <col min="2059" max="2306" width="9" style="2"/>
    <col min="2307" max="2307" width="6" style="2" customWidth="1"/>
    <col min="2308" max="2308" width="12.875" style="2" bestFit="1" customWidth="1"/>
    <col min="2309" max="2309" width="11.125" style="2" bestFit="1" customWidth="1"/>
    <col min="2310" max="2310" width="74.25" style="2" customWidth="1"/>
    <col min="2311" max="2311" width="18.375" style="2" customWidth="1"/>
    <col min="2312" max="2312" width="11" style="2" bestFit="1" customWidth="1"/>
    <col min="2313" max="2313" width="11.25" style="2" bestFit="1" customWidth="1"/>
    <col min="2314" max="2314" width="10.875" style="2" bestFit="1" customWidth="1"/>
    <col min="2315" max="2562" width="9" style="2"/>
    <col min="2563" max="2563" width="6" style="2" customWidth="1"/>
    <col min="2564" max="2564" width="12.875" style="2" bestFit="1" customWidth="1"/>
    <col min="2565" max="2565" width="11.125" style="2" bestFit="1" customWidth="1"/>
    <col min="2566" max="2566" width="74.25" style="2" customWidth="1"/>
    <col min="2567" max="2567" width="18.375" style="2" customWidth="1"/>
    <col min="2568" max="2568" width="11" style="2" bestFit="1" customWidth="1"/>
    <col min="2569" max="2569" width="11.25" style="2" bestFit="1" customWidth="1"/>
    <col min="2570" max="2570" width="10.875" style="2" bestFit="1" customWidth="1"/>
    <col min="2571" max="2818" width="9" style="2"/>
    <col min="2819" max="2819" width="6" style="2" customWidth="1"/>
    <col min="2820" max="2820" width="12.875" style="2" bestFit="1" customWidth="1"/>
    <col min="2821" max="2821" width="11.125" style="2" bestFit="1" customWidth="1"/>
    <col min="2822" max="2822" width="74.25" style="2" customWidth="1"/>
    <col min="2823" max="2823" width="18.375" style="2" customWidth="1"/>
    <col min="2824" max="2824" width="11" style="2" bestFit="1" customWidth="1"/>
    <col min="2825" max="2825" width="11.25" style="2" bestFit="1" customWidth="1"/>
    <col min="2826" max="2826" width="10.875" style="2" bestFit="1" customWidth="1"/>
    <col min="2827" max="3074" width="9" style="2"/>
    <col min="3075" max="3075" width="6" style="2" customWidth="1"/>
    <col min="3076" max="3076" width="12.875" style="2" bestFit="1" customWidth="1"/>
    <col min="3077" max="3077" width="11.125" style="2" bestFit="1" customWidth="1"/>
    <col min="3078" max="3078" width="74.25" style="2" customWidth="1"/>
    <col min="3079" max="3079" width="18.375" style="2" customWidth="1"/>
    <col min="3080" max="3080" width="11" style="2" bestFit="1" customWidth="1"/>
    <col min="3081" max="3081" width="11.25" style="2" bestFit="1" customWidth="1"/>
    <col min="3082" max="3082" width="10.875" style="2" bestFit="1" customWidth="1"/>
    <col min="3083" max="3330" width="9" style="2"/>
    <col min="3331" max="3331" width="6" style="2" customWidth="1"/>
    <col min="3332" max="3332" width="12.875" style="2" bestFit="1" customWidth="1"/>
    <col min="3333" max="3333" width="11.125" style="2" bestFit="1" customWidth="1"/>
    <col min="3334" max="3334" width="74.25" style="2" customWidth="1"/>
    <col min="3335" max="3335" width="18.375" style="2" customWidth="1"/>
    <col min="3336" max="3336" width="11" style="2" bestFit="1" customWidth="1"/>
    <col min="3337" max="3337" width="11.25" style="2" bestFit="1" customWidth="1"/>
    <col min="3338" max="3338" width="10.875" style="2" bestFit="1" customWidth="1"/>
    <col min="3339" max="3586" width="9" style="2"/>
    <col min="3587" max="3587" width="6" style="2" customWidth="1"/>
    <col min="3588" max="3588" width="12.875" style="2" bestFit="1" customWidth="1"/>
    <col min="3589" max="3589" width="11.125" style="2" bestFit="1" customWidth="1"/>
    <col min="3590" max="3590" width="74.25" style="2" customWidth="1"/>
    <col min="3591" max="3591" width="18.375" style="2" customWidth="1"/>
    <col min="3592" max="3592" width="11" style="2" bestFit="1" customWidth="1"/>
    <col min="3593" max="3593" width="11.25" style="2" bestFit="1" customWidth="1"/>
    <col min="3594" max="3594" width="10.875" style="2" bestFit="1" customWidth="1"/>
    <col min="3595" max="3842" width="9" style="2"/>
    <col min="3843" max="3843" width="6" style="2" customWidth="1"/>
    <col min="3844" max="3844" width="12.875" style="2" bestFit="1" customWidth="1"/>
    <col min="3845" max="3845" width="11.125" style="2" bestFit="1" customWidth="1"/>
    <col min="3846" max="3846" width="74.25" style="2" customWidth="1"/>
    <col min="3847" max="3847" width="18.375" style="2" customWidth="1"/>
    <col min="3848" max="3848" width="11" style="2" bestFit="1" customWidth="1"/>
    <col min="3849" max="3849" width="11.25" style="2" bestFit="1" customWidth="1"/>
    <col min="3850" max="3850" width="10.875" style="2" bestFit="1" customWidth="1"/>
    <col min="3851" max="4098" width="9" style="2"/>
    <col min="4099" max="4099" width="6" style="2" customWidth="1"/>
    <col min="4100" max="4100" width="12.875" style="2" bestFit="1" customWidth="1"/>
    <col min="4101" max="4101" width="11.125" style="2" bestFit="1" customWidth="1"/>
    <col min="4102" max="4102" width="74.25" style="2" customWidth="1"/>
    <col min="4103" max="4103" width="18.375" style="2" customWidth="1"/>
    <col min="4104" max="4104" width="11" style="2" bestFit="1" customWidth="1"/>
    <col min="4105" max="4105" width="11.25" style="2" bestFit="1" customWidth="1"/>
    <col min="4106" max="4106" width="10.875" style="2" bestFit="1" customWidth="1"/>
    <col min="4107" max="4354" width="9" style="2"/>
    <col min="4355" max="4355" width="6" style="2" customWidth="1"/>
    <col min="4356" max="4356" width="12.875" style="2" bestFit="1" customWidth="1"/>
    <col min="4357" max="4357" width="11.125" style="2" bestFit="1" customWidth="1"/>
    <col min="4358" max="4358" width="74.25" style="2" customWidth="1"/>
    <col min="4359" max="4359" width="18.375" style="2" customWidth="1"/>
    <col min="4360" max="4360" width="11" style="2" bestFit="1" customWidth="1"/>
    <col min="4361" max="4361" width="11.25" style="2" bestFit="1" customWidth="1"/>
    <col min="4362" max="4362" width="10.875" style="2" bestFit="1" customWidth="1"/>
    <col min="4363" max="4610" width="9" style="2"/>
    <col min="4611" max="4611" width="6" style="2" customWidth="1"/>
    <col min="4612" max="4612" width="12.875" style="2" bestFit="1" customWidth="1"/>
    <col min="4613" max="4613" width="11.125" style="2" bestFit="1" customWidth="1"/>
    <col min="4614" max="4614" width="74.25" style="2" customWidth="1"/>
    <col min="4615" max="4615" width="18.375" style="2" customWidth="1"/>
    <col min="4616" max="4616" width="11" style="2" bestFit="1" customWidth="1"/>
    <col min="4617" max="4617" width="11.25" style="2" bestFit="1" customWidth="1"/>
    <col min="4618" max="4618" width="10.875" style="2" bestFit="1" customWidth="1"/>
    <col min="4619" max="4866" width="9" style="2"/>
    <col min="4867" max="4867" width="6" style="2" customWidth="1"/>
    <col min="4868" max="4868" width="12.875" style="2" bestFit="1" customWidth="1"/>
    <col min="4869" max="4869" width="11.125" style="2" bestFit="1" customWidth="1"/>
    <col min="4870" max="4870" width="74.25" style="2" customWidth="1"/>
    <col min="4871" max="4871" width="18.375" style="2" customWidth="1"/>
    <col min="4872" max="4872" width="11" style="2" bestFit="1" customWidth="1"/>
    <col min="4873" max="4873" width="11.25" style="2" bestFit="1" customWidth="1"/>
    <col min="4874" max="4874" width="10.875" style="2" bestFit="1" customWidth="1"/>
    <col min="4875" max="5122" width="9" style="2"/>
    <col min="5123" max="5123" width="6" style="2" customWidth="1"/>
    <col min="5124" max="5124" width="12.875" style="2" bestFit="1" customWidth="1"/>
    <col min="5125" max="5125" width="11.125" style="2" bestFit="1" customWidth="1"/>
    <col min="5126" max="5126" width="74.25" style="2" customWidth="1"/>
    <col min="5127" max="5127" width="18.375" style="2" customWidth="1"/>
    <col min="5128" max="5128" width="11" style="2" bestFit="1" customWidth="1"/>
    <col min="5129" max="5129" width="11.25" style="2" bestFit="1" customWidth="1"/>
    <col min="5130" max="5130" width="10.875" style="2" bestFit="1" customWidth="1"/>
    <col min="5131" max="5378" width="9" style="2"/>
    <col min="5379" max="5379" width="6" style="2" customWidth="1"/>
    <col min="5380" max="5380" width="12.875" style="2" bestFit="1" customWidth="1"/>
    <col min="5381" max="5381" width="11.125" style="2" bestFit="1" customWidth="1"/>
    <col min="5382" max="5382" width="74.25" style="2" customWidth="1"/>
    <col min="5383" max="5383" width="18.375" style="2" customWidth="1"/>
    <col min="5384" max="5384" width="11" style="2" bestFit="1" customWidth="1"/>
    <col min="5385" max="5385" width="11.25" style="2" bestFit="1" customWidth="1"/>
    <col min="5386" max="5386" width="10.875" style="2" bestFit="1" customWidth="1"/>
    <col min="5387" max="5634" width="9" style="2"/>
    <col min="5635" max="5635" width="6" style="2" customWidth="1"/>
    <col min="5636" max="5636" width="12.875" style="2" bestFit="1" customWidth="1"/>
    <col min="5637" max="5637" width="11.125" style="2" bestFit="1" customWidth="1"/>
    <col min="5638" max="5638" width="74.25" style="2" customWidth="1"/>
    <col min="5639" max="5639" width="18.375" style="2" customWidth="1"/>
    <col min="5640" max="5640" width="11" style="2" bestFit="1" customWidth="1"/>
    <col min="5641" max="5641" width="11.25" style="2" bestFit="1" customWidth="1"/>
    <col min="5642" max="5642" width="10.875" style="2" bestFit="1" customWidth="1"/>
    <col min="5643" max="5890" width="9" style="2"/>
    <col min="5891" max="5891" width="6" style="2" customWidth="1"/>
    <col min="5892" max="5892" width="12.875" style="2" bestFit="1" customWidth="1"/>
    <col min="5893" max="5893" width="11.125" style="2" bestFit="1" customWidth="1"/>
    <col min="5894" max="5894" width="74.25" style="2" customWidth="1"/>
    <col min="5895" max="5895" width="18.375" style="2" customWidth="1"/>
    <col min="5896" max="5896" width="11" style="2" bestFit="1" customWidth="1"/>
    <col min="5897" max="5897" width="11.25" style="2" bestFit="1" customWidth="1"/>
    <col min="5898" max="5898" width="10.875" style="2" bestFit="1" customWidth="1"/>
    <col min="5899" max="6146" width="9" style="2"/>
    <col min="6147" max="6147" width="6" style="2" customWidth="1"/>
    <col min="6148" max="6148" width="12.875" style="2" bestFit="1" customWidth="1"/>
    <col min="6149" max="6149" width="11.125" style="2" bestFit="1" customWidth="1"/>
    <col min="6150" max="6150" width="74.25" style="2" customWidth="1"/>
    <col min="6151" max="6151" width="18.375" style="2" customWidth="1"/>
    <col min="6152" max="6152" width="11" style="2" bestFit="1" customWidth="1"/>
    <col min="6153" max="6153" width="11.25" style="2" bestFit="1" customWidth="1"/>
    <col min="6154" max="6154" width="10.875" style="2" bestFit="1" customWidth="1"/>
    <col min="6155" max="6402" width="9" style="2"/>
    <col min="6403" max="6403" width="6" style="2" customWidth="1"/>
    <col min="6404" max="6404" width="12.875" style="2" bestFit="1" customWidth="1"/>
    <col min="6405" max="6405" width="11.125" style="2" bestFit="1" customWidth="1"/>
    <col min="6406" max="6406" width="74.25" style="2" customWidth="1"/>
    <col min="6407" max="6407" width="18.375" style="2" customWidth="1"/>
    <col min="6408" max="6408" width="11" style="2" bestFit="1" customWidth="1"/>
    <col min="6409" max="6409" width="11.25" style="2" bestFit="1" customWidth="1"/>
    <col min="6410" max="6410" width="10.875" style="2" bestFit="1" customWidth="1"/>
    <col min="6411" max="6658" width="9" style="2"/>
    <col min="6659" max="6659" width="6" style="2" customWidth="1"/>
    <col min="6660" max="6660" width="12.875" style="2" bestFit="1" customWidth="1"/>
    <col min="6661" max="6661" width="11.125" style="2" bestFit="1" customWidth="1"/>
    <col min="6662" max="6662" width="74.25" style="2" customWidth="1"/>
    <col min="6663" max="6663" width="18.375" style="2" customWidth="1"/>
    <col min="6664" max="6664" width="11" style="2" bestFit="1" customWidth="1"/>
    <col min="6665" max="6665" width="11.25" style="2" bestFit="1" customWidth="1"/>
    <col min="6666" max="6666" width="10.875" style="2" bestFit="1" customWidth="1"/>
    <col min="6667" max="6914" width="9" style="2"/>
    <col min="6915" max="6915" width="6" style="2" customWidth="1"/>
    <col min="6916" max="6916" width="12.875" style="2" bestFit="1" customWidth="1"/>
    <col min="6917" max="6917" width="11.125" style="2" bestFit="1" customWidth="1"/>
    <col min="6918" max="6918" width="74.25" style="2" customWidth="1"/>
    <col min="6919" max="6919" width="18.375" style="2" customWidth="1"/>
    <col min="6920" max="6920" width="11" style="2" bestFit="1" customWidth="1"/>
    <col min="6921" max="6921" width="11.25" style="2" bestFit="1" customWidth="1"/>
    <col min="6922" max="6922" width="10.875" style="2" bestFit="1" customWidth="1"/>
    <col min="6923" max="7170" width="9" style="2"/>
    <col min="7171" max="7171" width="6" style="2" customWidth="1"/>
    <col min="7172" max="7172" width="12.875" style="2" bestFit="1" customWidth="1"/>
    <col min="7173" max="7173" width="11.125" style="2" bestFit="1" customWidth="1"/>
    <col min="7174" max="7174" width="74.25" style="2" customWidth="1"/>
    <col min="7175" max="7175" width="18.375" style="2" customWidth="1"/>
    <col min="7176" max="7176" width="11" style="2" bestFit="1" customWidth="1"/>
    <col min="7177" max="7177" width="11.25" style="2" bestFit="1" customWidth="1"/>
    <col min="7178" max="7178" width="10.875" style="2" bestFit="1" customWidth="1"/>
    <col min="7179" max="7426" width="9" style="2"/>
    <col min="7427" max="7427" width="6" style="2" customWidth="1"/>
    <col min="7428" max="7428" width="12.875" style="2" bestFit="1" customWidth="1"/>
    <col min="7429" max="7429" width="11.125" style="2" bestFit="1" customWidth="1"/>
    <col min="7430" max="7430" width="74.25" style="2" customWidth="1"/>
    <col min="7431" max="7431" width="18.375" style="2" customWidth="1"/>
    <col min="7432" max="7432" width="11" style="2" bestFit="1" customWidth="1"/>
    <col min="7433" max="7433" width="11.25" style="2" bestFit="1" customWidth="1"/>
    <col min="7434" max="7434" width="10.875" style="2" bestFit="1" customWidth="1"/>
    <col min="7435" max="7682" width="9" style="2"/>
    <col min="7683" max="7683" width="6" style="2" customWidth="1"/>
    <col min="7684" max="7684" width="12.875" style="2" bestFit="1" customWidth="1"/>
    <col min="7685" max="7685" width="11.125" style="2" bestFit="1" customWidth="1"/>
    <col min="7686" max="7686" width="74.25" style="2" customWidth="1"/>
    <col min="7687" max="7687" width="18.375" style="2" customWidth="1"/>
    <col min="7688" max="7688" width="11" style="2" bestFit="1" customWidth="1"/>
    <col min="7689" max="7689" width="11.25" style="2" bestFit="1" customWidth="1"/>
    <col min="7690" max="7690" width="10.875" style="2" bestFit="1" customWidth="1"/>
    <col min="7691" max="7938" width="9" style="2"/>
    <col min="7939" max="7939" width="6" style="2" customWidth="1"/>
    <col min="7940" max="7940" width="12.875" style="2" bestFit="1" customWidth="1"/>
    <col min="7941" max="7941" width="11.125" style="2" bestFit="1" customWidth="1"/>
    <col min="7942" max="7942" width="74.25" style="2" customWidth="1"/>
    <col min="7943" max="7943" width="18.375" style="2" customWidth="1"/>
    <col min="7944" max="7944" width="11" style="2" bestFit="1" customWidth="1"/>
    <col min="7945" max="7945" width="11.25" style="2" bestFit="1" customWidth="1"/>
    <col min="7946" max="7946" width="10.875" style="2" bestFit="1" customWidth="1"/>
    <col min="7947" max="8194" width="9" style="2"/>
    <col min="8195" max="8195" width="6" style="2" customWidth="1"/>
    <col min="8196" max="8196" width="12.875" style="2" bestFit="1" customWidth="1"/>
    <col min="8197" max="8197" width="11.125" style="2" bestFit="1" customWidth="1"/>
    <col min="8198" max="8198" width="74.25" style="2" customWidth="1"/>
    <col min="8199" max="8199" width="18.375" style="2" customWidth="1"/>
    <col min="8200" max="8200" width="11" style="2" bestFit="1" customWidth="1"/>
    <col min="8201" max="8201" width="11.25" style="2" bestFit="1" customWidth="1"/>
    <col min="8202" max="8202" width="10.875" style="2" bestFit="1" customWidth="1"/>
    <col min="8203" max="8450" width="9" style="2"/>
    <col min="8451" max="8451" width="6" style="2" customWidth="1"/>
    <col min="8452" max="8452" width="12.875" style="2" bestFit="1" customWidth="1"/>
    <col min="8453" max="8453" width="11.125" style="2" bestFit="1" customWidth="1"/>
    <col min="8454" max="8454" width="74.25" style="2" customWidth="1"/>
    <col min="8455" max="8455" width="18.375" style="2" customWidth="1"/>
    <col min="8456" max="8456" width="11" style="2" bestFit="1" customWidth="1"/>
    <col min="8457" max="8457" width="11.25" style="2" bestFit="1" customWidth="1"/>
    <col min="8458" max="8458" width="10.875" style="2" bestFit="1" customWidth="1"/>
    <col min="8459" max="8706" width="9" style="2"/>
    <col min="8707" max="8707" width="6" style="2" customWidth="1"/>
    <col min="8708" max="8708" width="12.875" style="2" bestFit="1" customWidth="1"/>
    <col min="8709" max="8709" width="11.125" style="2" bestFit="1" customWidth="1"/>
    <col min="8710" max="8710" width="74.25" style="2" customWidth="1"/>
    <col min="8711" max="8711" width="18.375" style="2" customWidth="1"/>
    <col min="8712" max="8712" width="11" style="2" bestFit="1" customWidth="1"/>
    <col min="8713" max="8713" width="11.25" style="2" bestFit="1" customWidth="1"/>
    <col min="8714" max="8714" width="10.875" style="2" bestFit="1" customWidth="1"/>
    <col min="8715" max="8962" width="9" style="2"/>
    <col min="8963" max="8963" width="6" style="2" customWidth="1"/>
    <col min="8964" max="8964" width="12.875" style="2" bestFit="1" customWidth="1"/>
    <col min="8965" max="8965" width="11.125" style="2" bestFit="1" customWidth="1"/>
    <col min="8966" max="8966" width="74.25" style="2" customWidth="1"/>
    <col min="8967" max="8967" width="18.375" style="2" customWidth="1"/>
    <col min="8968" max="8968" width="11" style="2" bestFit="1" customWidth="1"/>
    <col min="8969" max="8969" width="11.25" style="2" bestFit="1" customWidth="1"/>
    <col min="8970" max="8970" width="10.875" style="2" bestFit="1" customWidth="1"/>
    <col min="8971" max="9218" width="9" style="2"/>
    <col min="9219" max="9219" width="6" style="2" customWidth="1"/>
    <col min="9220" max="9220" width="12.875" style="2" bestFit="1" customWidth="1"/>
    <col min="9221" max="9221" width="11.125" style="2" bestFit="1" customWidth="1"/>
    <col min="9222" max="9222" width="74.25" style="2" customWidth="1"/>
    <col min="9223" max="9223" width="18.375" style="2" customWidth="1"/>
    <col min="9224" max="9224" width="11" style="2" bestFit="1" customWidth="1"/>
    <col min="9225" max="9225" width="11.25" style="2" bestFit="1" customWidth="1"/>
    <col min="9226" max="9226" width="10.875" style="2" bestFit="1" customWidth="1"/>
    <col min="9227" max="9474" width="9" style="2"/>
    <col min="9475" max="9475" width="6" style="2" customWidth="1"/>
    <col min="9476" max="9476" width="12.875" style="2" bestFit="1" customWidth="1"/>
    <col min="9477" max="9477" width="11.125" style="2" bestFit="1" customWidth="1"/>
    <col min="9478" max="9478" width="74.25" style="2" customWidth="1"/>
    <col min="9479" max="9479" width="18.375" style="2" customWidth="1"/>
    <col min="9480" max="9480" width="11" style="2" bestFit="1" customWidth="1"/>
    <col min="9481" max="9481" width="11.25" style="2" bestFit="1" customWidth="1"/>
    <col min="9482" max="9482" width="10.875" style="2" bestFit="1" customWidth="1"/>
    <col min="9483" max="9730" width="9" style="2"/>
    <col min="9731" max="9731" width="6" style="2" customWidth="1"/>
    <col min="9732" max="9732" width="12.875" style="2" bestFit="1" customWidth="1"/>
    <col min="9733" max="9733" width="11.125" style="2" bestFit="1" customWidth="1"/>
    <col min="9734" max="9734" width="74.25" style="2" customWidth="1"/>
    <col min="9735" max="9735" width="18.375" style="2" customWidth="1"/>
    <col min="9736" max="9736" width="11" style="2" bestFit="1" customWidth="1"/>
    <col min="9737" max="9737" width="11.25" style="2" bestFit="1" customWidth="1"/>
    <col min="9738" max="9738" width="10.875" style="2" bestFit="1" customWidth="1"/>
    <col min="9739" max="9986" width="9" style="2"/>
    <col min="9987" max="9987" width="6" style="2" customWidth="1"/>
    <col min="9988" max="9988" width="12.875" style="2" bestFit="1" customWidth="1"/>
    <col min="9989" max="9989" width="11.125" style="2" bestFit="1" customWidth="1"/>
    <col min="9990" max="9990" width="74.25" style="2" customWidth="1"/>
    <col min="9991" max="9991" width="18.375" style="2" customWidth="1"/>
    <col min="9992" max="9992" width="11" style="2" bestFit="1" customWidth="1"/>
    <col min="9993" max="9993" width="11.25" style="2" bestFit="1" customWidth="1"/>
    <col min="9994" max="9994" width="10.875" style="2" bestFit="1" customWidth="1"/>
    <col min="9995" max="10242" width="9" style="2"/>
    <col min="10243" max="10243" width="6" style="2" customWidth="1"/>
    <col min="10244" max="10244" width="12.875" style="2" bestFit="1" customWidth="1"/>
    <col min="10245" max="10245" width="11.125" style="2" bestFit="1" customWidth="1"/>
    <col min="10246" max="10246" width="74.25" style="2" customWidth="1"/>
    <col min="10247" max="10247" width="18.375" style="2" customWidth="1"/>
    <col min="10248" max="10248" width="11" style="2" bestFit="1" customWidth="1"/>
    <col min="10249" max="10249" width="11.25" style="2" bestFit="1" customWidth="1"/>
    <col min="10250" max="10250" width="10.875" style="2" bestFit="1" customWidth="1"/>
    <col min="10251" max="10498" width="9" style="2"/>
    <col min="10499" max="10499" width="6" style="2" customWidth="1"/>
    <col min="10500" max="10500" width="12.875" style="2" bestFit="1" customWidth="1"/>
    <col min="10501" max="10501" width="11.125" style="2" bestFit="1" customWidth="1"/>
    <col min="10502" max="10502" width="74.25" style="2" customWidth="1"/>
    <col min="10503" max="10503" width="18.375" style="2" customWidth="1"/>
    <col min="10504" max="10504" width="11" style="2" bestFit="1" customWidth="1"/>
    <col min="10505" max="10505" width="11.25" style="2" bestFit="1" customWidth="1"/>
    <col min="10506" max="10506" width="10.875" style="2" bestFit="1" customWidth="1"/>
    <col min="10507" max="10754" width="9" style="2"/>
    <col min="10755" max="10755" width="6" style="2" customWidth="1"/>
    <col min="10756" max="10756" width="12.875" style="2" bestFit="1" customWidth="1"/>
    <col min="10757" max="10757" width="11.125" style="2" bestFit="1" customWidth="1"/>
    <col min="10758" max="10758" width="74.25" style="2" customWidth="1"/>
    <col min="10759" max="10759" width="18.375" style="2" customWidth="1"/>
    <col min="10760" max="10760" width="11" style="2" bestFit="1" customWidth="1"/>
    <col min="10761" max="10761" width="11.25" style="2" bestFit="1" customWidth="1"/>
    <col min="10762" max="10762" width="10.875" style="2" bestFit="1" customWidth="1"/>
    <col min="10763" max="11010" width="9" style="2"/>
    <col min="11011" max="11011" width="6" style="2" customWidth="1"/>
    <col min="11012" max="11012" width="12.875" style="2" bestFit="1" customWidth="1"/>
    <col min="11013" max="11013" width="11.125" style="2" bestFit="1" customWidth="1"/>
    <col min="11014" max="11014" width="74.25" style="2" customWidth="1"/>
    <col min="11015" max="11015" width="18.375" style="2" customWidth="1"/>
    <col min="11016" max="11016" width="11" style="2" bestFit="1" customWidth="1"/>
    <col min="11017" max="11017" width="11.25" style="2" bestFit="1" customWidth="1"/>
    <col min="11018" max="11018" width="10.875" style="2" bestFit="1" customWidth="1"/>
    <col min="11019" max="11266" width="9" style="2"/>
    <col min="11267" max="11267" width="6" style="2" customWidth="1"/>
    <col min="11268" max="11268" width="12.875" style="2" bestFit="1" customWidth="1"/>
    <col min="11269" max="11269" width="11.125" style="2" bestFit="1" customWidth="1"/>
    <col min="11270" max="11270" width="74.25" style="2" customWidth="1"/>
    <col min="11271" max="11271" width="18.375" style="2" customWidth="1"/>
    <col min="11272" max="11272" width="11" style="2" bestFit="1" customWidth="1"/>
    <col min="11273" max="11273" width="11.25" style="2" bestFit="1" customWidth="1"/>
    <col min="11274" max="11274" width="10.875" style="2" bestFit="1" customWidth="1"/>
    <col min="11275" max="11522" width="9" style="2"/>
    <col min="11523" max="11523" width="6" style="2" customWidth="1"/>
    <col min="11524" max="11524" width="12.875" style="2" bestFit="1" customWidth="1"/>
    <col min="11525" max="11525" width="11.125" style="2" bestFit="1" customWidth="1"/>
    <col min="11526" max="11526" width="74.25" style="2" customWidth="1"/>
    <col min="11527" max="11527" width="18.375" style="2" customWidth="1"/>
    <col min="11528" max="11528" width="11" style="2" bestFit="1" customWidth="1"/>
    <col min="11529" max="11529" width="11.25" style="2" bestFit="1" customWidth="1"/>
    <col min="11530" max="11530" width="10.875" style="2" bestFit="1" customWidth="1"/>
    <col min="11531" max="11778" width="9" style="2"/>
    <col min="11779" max="11779" width="6" style="2" customWidth="1"/>
    <col min="11780" max="11780" width="12.875" style="2" bestFit="1" customWidth="1"/>
    <col min="11781" max="11781" width="11.125" style="2" bestFit="1" customWidth="1"/>
    <col min="11782" max="11782" width="74.25" style="2" customWidth="1"/>
    <col min="11783" max="11783" width="18.375" style="2" customWidth="1"/>
    <col min="11784" max="11784" width="11" style="2" bestFit="1" customWidth="1"/>
    <col min="11785" max="11785" width="11.25" style="2" bestFit="1" customWidth="1"/>
    <col min="11786" max="11786" width="10.875" style="2" bestFit="1" customWidth="1"/>
    <col min="11787" max="12034" width="9" style="2"/>
    <col min="12035" max="12035" width="6" style="2" customWidth="1"/>
    <col min="12036" max="12036" width="12.875" style="2" bestFit="1" customWidth="1"/>
    <col min="12037" max="12037" width="11.125" style="2" bestFit="1" customWidth="1"/>
    <col min="12038" max="12038" width="74.25" style="2" customWidth="1"/>
    <col min="12039" max="12039" width="18.375" style="2" customWidth="1"/>
    <col min="12040" max="12040" width="11" style="2" bestFit="1" customWidth="1"/>
    <col min="12041" max="12041" width="11.25" style="2" bestFit="1" customWidth="1"/>
    <col min="12042" max="12042" width="10.875" style="2" bestFit="1" customWidth="1"/>
    <col min="12043" max="12290" width="9" style="2"/>
    <col min="12291" max="12291" width="6" style="2" customWidth="1"/>
    <col min="12292" max="12292" width="12.875" style="2" bestFit="1" customWidth="1"/>
    <col min="12293" max="12293" width="11.125" style="2" bestFit="1" customWidth="1"/>
    <col min="12294" max="12294" width="74.25" style="2" customWidth="1"/>
    <col min="12295" max="12295" width="18.375" style="2" customWidth="1"/>
    <col min="12296" max="12296" width="11" style="2" bestFit="1" customWidth="1"/>
    <col min="12297" max="12297" width="11.25" style="2" bestFit="1" customWidth="1"/>
    <col min="12298" max="12298" width="10.875" style="2" bestFit="1" customWidth="1"/>
    <col min="12299" max="12546" width="9" style="2"/>
    <col min="12547" max="12547" width="6" style="2" customWidth="1"/>
    <col min="12548" max="12548" width="12.875" style="2" bestFit="1" customWidth="1"/>
    <col min="12549" max="12549" width="11.125" style="2" bestFit="1" customWidth="1"/>
    <col min="12550" max="12550" width="74.25" style="2" customWidth="1"/>
    <col min="12551" max="12551" width="18.375" style="2" customWidth="1"/>
    <col min="12552" max="12552" width="11" style="2" bestFit="1" customWidth="1"/>
    <col min="12553" max="12553" width="11.25" style="2" bestFit="1" customWidth="1"/>
    <col min="12554" max="12554" width="10.875" style="2" bestFit="1" customWidth="1"/>
    <col min="12555" max="12802" width="9" style="2"/>
    <col min="12803" max="12803" width="6" style="2" customWidth="1"/>
    <col min="12804" max="12804" width="12.875" style="2" bestFit="1" customWidth="1"/>
    <col min="12805" max="12805" width="11.125" style="2" bestFit="1" customWidth="1"/>
    <col min="12806" max="12806" width="74.25" style="2" customWidth="1"/>
    <col min="12807" max="12807" width="18.375" style="2" customWidth="1"/>
    <col min="12808" max="12808" width="11" style="2" bestFit="1" customWidth="1"/>
    <col min="12809" max="12809" width="11.25" style="2" bestFit="1" customWidth="1"/>
    <col min="12810" max="12810" width="10.875" style="2" bestFit="1" customWidth="1"/>
    <col min="12811" max="13058" width="9" style="2"/>
    <col min="13059" max="13059" width="6" style="2" customWidth="1"/>
    <col min="13060" max="13060" width="12.875" style="2" bestFit="1" customWidth="1"/>
    <col min="13061" max="13061" width="11.125" style="2" bestFit="1" customWidth="1"/>
    <col min="13062" max="13062" width="74.25" style="2" customWidth="1"/>
    <col min="13063" max="13063" width="18.375" style="2" customWidth="1"/>
    <col min="13064" max="13064" width="11" style="2" bestFit="1" customWidth="1"/>
    <col min="13065" max="13065" width="11.25" style="2" bestFit="1" customWidth="1"/>
    <col min="13066" max="13066" width="10.875" style="2" bestFit="1" customWidth="1"/>
    <col min="13067" max="13314" width="9" style="2"/>
    <col min="13315" max="13315" width="6" style="2" customWidth="1"/>
    <col min="13316" max="13316" width="12.875" style="2" bestFit="1" customWidth="1"/>
    <col min="13317" max="13317" width="11.125" style="2" bestFit="1" customWidth="1"/>
    <col min="13318" max="13318" width="74.25" style="2" customWidth="1"/>
    <col min="13319" max="13319" width="18.375" style="2" customWidth="1"/>
    <col min="13320" max="13320" width="11" style="2" bestFit="1" customWidth="1"/>
    <col min="13321" max="13321" width="11.25" style="2" bestFit="1" customWidth="1"/>
    <col min="13322" max="13322" width="10.875" style="2" bestFit="1" customWidth="1"/>
    <col min="13323" max="13570" width="9" style="2"/>
    <col min="13571" max="13571" width="6" style="2" customWidth="1"/>
    <col min="13572" max="13572" width="12.875" style="2" bestFit="1" customWidth="1"/>
    <col min="13573" max="13573" width="11.125" style="2" bestFit="1" customWidth="1"/>
    <col min="13574" max="13574" width="74.25" style="2" customWidth="1"/>
    <col min="13575" max="13575" width="18.375" style="2" customWidth="1"/>
    <col min="13576" max="13576" width="11" style="2" bestFit="1" customWidth="1"/>
    <col min="13577" max="13577" width="11.25" style="2" bestFit="1" customWidth="1"/>
    <col min="13578" max="13578" width="10.875" style="2" bestFit="1" customWidth="1"/>
    <col min="13579" max="13826" width="9" style="2"/>
    <col min="13827" max="13827" width="6" style="2" customWidth="1"/>
    <col min="13828" max="13828" width="12.875" style="2" bestFit="1" customWidth="1"/>
    <col min="13829" max="13829" width="11.125" style="2" bestFit="1" customWidth="1"/>
    <col min="13830" max="13830" width="74.25" style="2" customWidth="1"/>
    <col min="13831" max="13831" width="18.375" style="2" customWidth="1"/>
    <col min="13832" max="13832" width="11" style="2" bestFit="1" customWidth="1"/>
    <col min="13833" max="13833" width="11.25" style="2" bestFit="1" customWidth="1"/>
    <col min="13834" max="13834" width="10.875" style="2" bestFit="1" customWidth="1"/>
    <col min="13835" max="14082" width="9" style="2"/>
    <col min="14083" max="14083" width="6" style="2" customWidth="1"/>
    <col min="14084" max="14084" width="12.875" style="2" bestFit="1" customWidth="1"/>
    <col min="14085" max="14085" width="11.125" style="2" bestFit="1" customWidth="1"/>
    <col min="14086" max="14086" width="74.25" style="2" customWidth="1"/>
    <col min="14087" max="14087" width="18.375" style="2" customWidth="1"/>
    <col min="14088" max="14088" width="11" style="2" bestFit="1" customWidth="1"/>
    <col min="14089" max="14089" width="11.25" style="2" bestFit="1" customWidth="1"/>
    <col min="14090" max="14090" width="10.875" style="2" bestFit="1" customWidth="1"/>
    <col min="14091" max="14338" width="9" style="2"/>
    <col min="14339" max="14339" width="6" style="2" customWidth="1"/>
    <col min="14340" max="14340" width="12.875" style="2" bestFit="1" customWidth="1"/>
    <col min="14341" max="14341" width="11.125" style="2" bestFit="1" customWidth="1"/>
    <col min="14342" max="14342" width="74.25" style="2" customWidth="1"/>
    <col min="14343" max="14343" width="18.375" style="2" customWidth="1"/>
    <col min="14344" max="14344" width="11" style="2" bestFit="1" customWidth="1"/>
    <col min="14345" max="14345" width="11.25" style="2" bestFit="1" customWidth="1"/>
    <col min="14346" max="14346" width="10.875" style="2" bestFit="1" customWidth="1"/>
    <col min="14347" max="14594" width="9" style="2"/>
    <col min="14595" max="14595" width="6" style="2" customWidth="1"/>
    <col min="14596" max="14596" width="12.875" style="2" bestFit="1" customWidth="1"/>
    <col min="14597" max="14597" width="11.125" style="2" bestFit="1" customWidth="1"/>
    <col min="14598" max="14598" width="74.25" style="2" customWidth="1"/>
    <col min="14599" max="14599" width="18.375" style="2" customWidth="1"/>
    <col min="14600" max="14600" width="11" style="2" bestFit="1" customWidth="1"/>
    <col min="14601" max="14601" width="11.25" style="2" bestFit="1" customWidth="1"/>
    <col min="14602" max="14602" width="10.875" style="2" bestFit="1" customWidth="1"/>
    <col min="14603" max="14850" width="9" style="2"/>
    <col min="14851" max="14851" width="6" style="2" customWidth="1"/>
    <col min="14852" max="14852" width="12.875" style="2" bestFit="1" customWidth="1"/>
    <col min="14853" max="14853" width="11.125" style="2" bestFit="1" customWidth="1"/>
    <col min="14854" max="14854" width="74.25" style="2" customWidth="1"/>
    <col min="14855" max="14855" width="18.375" style="2" customWidth="1"/>
    <col min="14856" max="14856" width="11" style="2" bestFit="1" customWidth="1"/>
    <col min="14857" max="14857" width="11.25" style="2" bestFit="1" customWidth="1"/>
    <col min="14858" max="14858" width="10.875" style="2" bestFit="1" customWidth="1"/>
    <col min="14859" max="15106" width="9" style="2"/>
    <col min="15107" max="15107" width="6" style="2" customWidth="1"/>
    <col min="15108" max="15108" width="12.875" style="2" bestFit="1" customWidth="1"/>
    <col min="15109" max="15109" width="11.125" style="2" bestFit="1" customWidth="1"/>
    <col min="15110" max="15110" width="74.25" style="2" customWidth="1"/>
    <col min="15111" max="15111" width="18.375" style="2" customWidth="1"/>
    <col min="15112" max="15112" width="11" style="2" bestFit="1" customWidth="1"/>
    <col min="15113" max="15113" width="11.25" style="2" bestFit="1" customWidth="1"/>
    <col min="15114" max="15114" width="10.875" style="2" bestFit="1" customWidth="1"/>
    <col min="15115" max="15362" width="9" style="2"/>
    <col min="15363" max="15363" width="6" style="2" customWidth="1"/>
    <col min="15364" max="15364" width="12.875" style="2" bestFit="1" customWidth="1"/>
    <col min="15365" max="15365" width="11.125" style="2" bestFit="1" customWidth="1"/>
    <col min="15366" max="15366" width="74.25" style="2" customWidth="1"/>
    <col min="15367" max="15367" width="18.375" style="2" customWidth="1"/>
    <col min="15368" max="15368" width="11" style="2" bestFit="1" customWidth="1"/>
    <col min="15369" max="15369" width="11.25" style="2" bestFit="1" customWidth="1"/>
    <col min="15370" max="15370" width="10.875" style="2" bestFit="1" customWidth="1"/>
    <col min="15371" max="15618" width="9" style="2"/>
    <col min="15619" max="15619" width="6" style="2" customWidth="1"/>
    <col min="15620" max="15620" width="12.875" style="2" bestFit="1" customWidth="1"/>
    <col min="15621" max="15621" width="11.125" style="2" bestFit="1" customWidth="1"/>
    <col min="15622" max="15622" width="74.25" style="2" customWidth="1"/>
    <col min="15623" max="15623" width="18.375" style="2" customWidth="1"/>
    <col min="15624" max="15624" width="11" style="2" bestFit="1" customWidth="1"/>
    <col min="15625" max="15625" width="11.25" style="2" bestFit="1" customWidth="1"/>
    <col min="15626" max="15626" width="10.875" style="2" bestFit="1" customWidth="1"/>
    <col min="15627" max="15874" width="9" style="2"/>
    <col min="15875" max="15875" width="6" style="2" customWidth="1"/>
    <col min="15876" max="15876" width="12.875" style="2" bestFit="1" customWidth="1"/>
    <col min="15877" max="15877" width="11.125" style="2" bestFit="1" customWidth="1"/>
    <col min="15878" max="15878" width="74.25" style="2" customWidth="1"/>
    <col min="15879" max="15879" width="18.375" style="2" customWidth="1"/>
    <col min="15880" max="15880" width="11" style="2" bestFit="1" customWidth="1"/>
    <col min="15881" max="15881" width="11.25" style="2" bestFit="1" customWidth="1"/>
    <col min="15882" max="15882" width="10.875" style="2" bestFit="1" customWidth="1"/>
    <col min="15883" max="16130" width="9" style="2"/>
    <col min="16131" max="16131" width="6" style="2" customWidth="1"/>
    <col min="16132" max="16132" width="12.875" style="2" bestFit="1" customWidth="1"/>
    <col min="16133" max="16133" width="11.125" style="2" bestFit="1" customWidth="1"/>
    <col min="16134" max="16134" width="74.25" style="2" customWidth="1"/>
    <col min="16135" max="16135" width="18.375" style="2" customWidth="1"/>
    <col min="16136" max="16136" width="11" style="2" bestFit="1" customWidth="1"/>
    <col min="16137" max="16137" width="11.25" style="2" bestFit="1" customWidth="1"/>
    <col min="16138" max="16138" width="10.875" style="2" bestFit="1" customWidth="1"/>
    <col min="16139" max="16384" width="9" style="2"/>
  </cols>
  <sheetData>
    <row r="1" spans="1:27" s="34" customFormat="1" ht="83.25" customHeight="1">
      <c r="A1" s="122" t="s">
        <v>24</v>
      </c>
      <c r="B1" s="122"/>
      <c r="C1" s="122"/>
      <c r="D1" s="35"/>
      <c r="E1" s="36"/>
      <c r="F1" s="123"/>
      <c r="G1" s="123"/>
      <c r="H1" s="123"/>
      <c r="I1" s="123"/>
      <c r="J1" s="123" t="s">
        <v>32</v>
      </c>
      <c r="K1" s="123"/>
      <c r="R1" s="121"/>
      <c r="S1" s="121"/>
      <c r="T1" s="121"/>
      <c r="U1" s="121"/>
      <c r="Z1" s="121"/>
      <c r="AA1" s="121"/>
    </row>
    <row r="2" spans="1:27" ht="15.75">
      <c r="A2" s="120" t="s">
        <v>30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27" ht="15.75" customHeight="1">
      <c r="A3" s="119" t="s">
        <v>31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49"/>
    </row>
    <row r="4" spans="1:27">
      <c r="E4" s="6" t="s">
        <v>0</v>
      </c>
    </row>
    <row r="5" spans="1:27" ht="15" customHeight="1">
      <c r="A5" s="128" t="s">
        <v>1</v>
      </c>
      <c r="B5" s="128" t="s">
        <v>2</v>
      </c>
      <c r="C5" s="129" t="s">
        <v>3</v>
      </c>
      <c r="D5" s="130" t="s">
        <v>4</v>
      </c>
      <c r="E5" s="131" t="s">
        <v>37</v>
      </c>
      <c r="F5" s="133" t="s">
        <v>38</v>
      </c>
      <c r="G5" s="79" t="s">
        <v>21</v>
      </c>
      <c r="H5" s="79"/>
      <c r="I5" s="124" t="s">
        <v>39</v>
      </c>
      <c r="J5" s="124" t="s">
        <v>40</v>
      </c>
      <c r="K5" s="124" t="s">
        <v>41</v>
      </c>
    </row>
    <row r="6" spans="1:27" ht="54.75" customHeight="1">
      <c r="A6" s="128"/>
      <c r="B6" s="128"/>
      <c r="C6" s="129"/>
      <c r="D6" s="130"/>
      <c r="E6" s="132"/>
      <c r="F6" s="134"/>
      <c r="G6" s="80" t="s">
        <v>22</v>
      </c>
      <c r="H6" s="76" t="s">
        <v>23</v>
      </c>
      <c r="I6" s="124"/>
      <c r="J6" s="124"/>
      <c r="K6" s="124"/>
    </row>
    <row r="7" spans="1:27" s="12" customFormat="1" ht="17.25" customHeight="1">
      <c r="A7" s="7">
        <v>1</v>
      </c>
      <c r="B7" s="7">
        <v>2</v>
      </c>
      <c r="C7" s="8">
        <v>3</v>
      </c>
      <c r="D7" s="9">
        <v>4</v>
      </c>
      <c r="E7" s="10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27" s="16" customFormat="1" ht="20.100000000000001" customHeight="1">
      <c r="A8" s="60">
        <v>750</v>
      </c>
      <c r="B8" s="60" t="s">
        <v>5</v>
      </c>
      <c r="C8" s="61" t="s">
        <v>5</v>
      </c>
      <c r="D8" s="81" t="s">
        <v>6</v>
      </c>
      <c r="E8" s="70">
        <f>SUM(E9)</f>
        <v>981621</v>
      </c>
      <c r="F8" s="70">
        <f>SUM(F9)</f>
        <v>603994.7300000001</v>
      </c>
      <c r="G8" s="70">
        <f t="shared" ref="G8:K8" si="0">SUM(G9)</f>
        <v>603994.7300000001</v>
      </c>
      <c r="H8" s="70">
        <f t="shared" si="0"/>
        <v>0</v>
      </c>
      <c r="I8" s="71">
        <f t="shared" si="0"/>
        <v>0.6153033910236233</v>
      </c>
      <c r="J8" s="70">
        <f t="shared" si="0"/>
        <v>74026.2</v>
      </c>
      <c r="K8" s="70">
        <f t="shared" si="0"/>
        <v>3075</v>
      </c>
    </row>
    <row r="9" spans="1:27" s="16" customFormat="1" ht="20.100000000000001" customHeight="1">
      <c r="A9" s="62">
        <v>750</v>
      </c>
      <c r="B9" s="62">
        <v>75095</v>
      </c>
      <c r="C9" s="63" t="s">
        <v>5</v>
      </c>
      <c r="D9" s="82" t="s">
        <v>7</v>
      </c>
      <c r="E9" s="72">
        <f>SUM(E10:E12)</f>
        <v>981621</v>
      </c>
      <c r="F9" s="72">
        <f>SUM(F10:F12)</f>
        <v>603994.7300000001</v>
      </c>
      <c r="G9" s="72">
        <f>SUM(G10:G12)</f>
        <v>603994.7300000001</v>
      </c>
      <c r="H9" s="72">
        <f t="shared" ref="H9" si="1">SUM(H10:H12)</f>
        <v>0</v>
      </c>
      <c r="I9" s="73">
        <f>F9/E9</f>
        <v>0.6153033910236233</v>
      </c>
      <c r="J9" s="72">
        <f>SUM(J10:J12)</f>
        <v>74026.2</v>
      </c>
      <c r="K9" s="72">
        <f>SUM(K10:K12)</f>
        <v>3075</v>
      </c>
    </row>
    <row r="10" spans="1:27" s="16" customFormat="1" ht="16.5" customHeight="1">
      <c r="A10" s="64">
        <v>750</v>
      </c>
      <c r="B10" s="64">
        <v>75095</v>
      </c>
      <c r="C10" s="65" t="s">
        <v>8</v>
      </c>
      <c r="D10" s="83" t="s">
        <v>9</v>
      </c>
      <c r="E10" s="84">
        <v>1318</v>
      </c>
      <c r="F10" s="85">
        <v>1318.29</v>
      </c>
      <c r="G10" s="85">
        <v>1318.29</v>
      </c>
      <c r="H10" s="85">
        <v>0</v>
      </c>
      <c r="I10" s="78">
        <f>F10/E10</f>
        <v>1.0002200303490136</v>
      </c>
      <c r="J10" s="85">
        <v>0</v>
      </c>
      <c r="K10" s="85">
        <v>0</v>
      </c>
    </row>
    <row r="11" spans="1:27" s="16" customFormat="1" ht="27" customHeight="1">
      <c r="A11" s="64">
        <v>750</v>
      </c>
      <c r="B11" s="64">
        <v>75095</v>
      </c>
      <c r="C11" s="65" t="s">
        <v>13</v>
      </c>
      <c r="D11" s="83" t="s">
        <v>14</v>
      </c>
      <c r="E11" s="84">
        <v>3000</v>
      </c>
      <c r="F11" s="85">
        <v>1859.64</v>
      </c>
      <c r="G11" s="85">
        <v>1859.64</v>
      </c>
      <c r="H11" s="85">
        <v>0</v>
      </c>
      <c r="I11" s="78">
        <f>F11/E11</f>
        <v>0.61987999999999999</v>
      </c>
      <c r="J11" s="85">
        <v>0</v>
      </c>
      <c r="K11" s="85">
        <v>0</v>
      </c>
    </row>
    <row r="12" spans="1:27" s="16" customFormat="1" ht="82.5" customHeight="1">
      <c r="A12" s="64">
        <v>750</v>
      </c>
      <c r="B12" s="64">
        <v>75095</v>
      </c>
      <c r="C12" s="65" t="s">
        <v>10</v>
      </c>
      <c r="D12" s="83" t="s">
        <v>11</v>
      </c>
      <c r="E12" s="84">
        <v>977303</v>
      </c>
      <c r="F12" s="85">
        <v>600816.80000000005</v>
      </c>
      <c r="G12" s="85">
        <v>600816.80000000005</v>
      </c>
      <c r="H12" s="85">
        <v>0</v>
      </c>
      <c r="I12" s="78">
        <f t="shared" ref="I12:I18" si="2">F12/E12</f>
        <v>0.61477024014046822</v>
      </c>
      <c r="J12" s="85">
        <v>74026.2</v>
      </c>
      <c r="K12" s="85">
        <v>3075</v>
      </c>
    </row>
    <row r="13" spans="1:27" s="16" customFormat="1" ht="23.25" customHeight="1">
      <c r="A13" s="60">
        <v>900</v>
      </c>
      <c r="B13" s="60" t="s">
        <v>5</v>
      </c>
      <c r="C13" s="61" t="s">
        <v>5</v>
      </c>
      <c r="D13" s="81" t="s">
        <v>17</v>
      </c>
      <c r="E13" s="70">
        <f>SUM(E14+E19)</f>
        <v>12193331</v>
      </c>
      <c r="F13" s="70">
        <f t="shared" ref="F13:G13" si="3">SUM(F14+F19)</f>
        <v>6399213.1900000004</v>
      </c>
      <c r="G13" s="70">
        <f t="shared" si="3"/>
        <v>6399213.1900000004</v>
      </c>
      <c r="H13" s="70">
        <f>H14+H19</f>
        <v>0</v>
      </c>
      <c r="I13" s="71">
        <f t="shared" si="2"/>
        <v>0.52481255450212916</v>
      </c>
      <c r="J13" s="70">
        <f>SUM(J14+J19)</f>
        <v>3514883.2800000003</v>
      </c>
      <c r="K13" s="70">
        <f>SUM(K14+K19)</f>
        <v>3408720.23</v>
      </c>
    </row>
    <row r="14" spans="1:27" s="55" customFormat="1" ht="23.25" customHeight="1">
      <c r="A14" s="66">
        <v>900</v>
      </c>
      <c r="B14" s="66">
        <v>90002</v>
      </c>
      <c r="C14" s="67" t="s">
        <v>5</v>
      </c>
      <c r="D14" s="86" t="s">
        <v>29</v>
      </c>
      <c r="E14" s="74">
        <f>SUM(E15:E18)</f>
        <v>12193331</v>
      </c>
      <c r="F14" s="74">
        <f>SUM(F15:F18)</f>
        <v>6395722.6800000006</v>
      </c>
      <c r="G14" s="74">
        <f>SUM(G15:G18)</f>
        <v>6395722.6800000006</v>
      </c>
      <c r="H14" s="74">
        <v>0</v>
      </c>
      <c r="I14" s="75">
        <f t="shared" si="2"/>
        <v>0.52452629064199119</v>
      </c>
      <c r="J14" s="74">
        <f>SUM(J15:J18)</f>
        <v>3514883.2800000003</v>
      </c>
      <c r="K14" s="74">
        <f>SUM(K15:K18)</f>
        <v>3408720.23</v>
      </c>
    </row>
    <row r="15" spans="1:27" s="55" customFormat="1" ht="62.25" customHeight="1">
      <c r="A15" s="68">
        <v>900</v>
      </c>
      <c r="B15" s="68">
        <v>90002</v>
      </c>
      <c r="C15" s="69" t="s">
        <v>15</v>
      </c>
      <c r="D15" s="87" t="s">
        <v>16</v>
      </c>
      <c r="E15" s="77">
        <v>12078331</v>
      </c>
      <c r="F15" s="77">
        <v>6311343.6200000001</v>
      </c>
      <c r="G15" s="77">
        <v>6311343.6200000001</v>
      </c>
      <c r="H15" s="77">
        <v>0</v>
      </c>
      <c r="I15" s="78">
        <f t="shared" si="2"/>
        <v>0.52253441472998219</v>
      </c>
      <c r="J15" s="77">
        <v>3429780</v>
      </c>
      <c r="K15" s="77">
        <v>3371807.13</v>
      </c>
    </row>
    <row r="16" spans="1:27" s="55" customFormat="1" ht="23.25" customHeight="1">
      <c r="A16" s="68">
        <v>900</v>
      </c>
      <c r="B16" s="68">
        <v>90002</v>
      </c>
      <c r="C16" s="69" t="s">
        <v>25</v>
      </c>
      <c r="D16" s="87" t="s">
        <v>27</v>
      </c>
      <c r="E16" s="77">
        <v>60000</v>
      </c>
      <c r="F16" s="77">
        <v>27873.79</v>
      </c>
      <c r="G16" s="77">
        <v>27873.79</v>
      </c>
      <c r="H16" s="77">
        <v>0</v>
      </c>
      <c r="I16" s="78">
        <f t="shared" si="2"/>
        <v>0.46456316666666669</v>
      </c>
      <c r="J16" s="77">
        <v>36913.1</v>
      </c>
      <c r="K16" s="77">
        <v>36913.1</v>
      </c>
    </row>
    <row r="17" spans="1:11" s="55" customFormat="1" ht="33.75" customHeight="1">
      <c r="A17" s="68">
        <v>900</v>
      </c>
      <c r="B17" s="68">
        <v>90002</v>
      </c>
      <c r="C17" s="69" t="s">
        <v>26</v>
      </c>
      <c r="D17" s="87" t="s">
        <v>28</v>
      </c>
      <c r="E17" s="77">
        <v>10000</v>
      </c>
      <c r="F17" s="77">
        <v>10086.74</v>
      </c>
      <c r="G17" s="77">
        <v>10086.74</v>
      </c>
      <c r="H17" s="77">
        <v>0</v>
      </c>
      <c r="I17" s="78">
        <f t="shared" si="2"/>
        <v>1.0086740000000001</v>
      </c>
      <c r="J17" s="77">
        <v>48190.18</v>
      </c>
      <c r="K17" s="77">
        <v>0</v>
      </c>
    </row>
    <row r="18" spans="1:11" s="55" customFormat="1" ht="23.25" customHeight="1">
      <c r="A18" s="68">
        <v>900</v>
      </c>
      <c r="B18" s="68">
        <v>90002</v>
      </c>
      <c r="C18" s="69" t="s">
        <v>13</v>
      </c>
      <c r="D18" s="83" t="s">
        <v>14</v>
      </c>
      <c r="E18" s="77">
        <v>45000</v>
      </c>
      <c r="F18" s="77">
        <v>46418.53</v>
      </c>
      <c r="G18" s="77">
        <v>46418.53</v>
      </c>
      <c r="H18" s="77">
        <v>0</v>
      </c>
      <c r="I18" s="78">
        <f t="shared" si="2"/>
        <v>1.0315228888888888</v>
      </c>
      <c r="J18" s="77">
        <v>0</v>
      </c>
      <c r="K18" s="77">
        <v>0</v>
      </c>
    </row>
    <row r="19" spans="1:11" s="16" customFormat="1" ht="47.25" customHeight="1">
      <c r="A19" s="62">
        <v>900</v>
      </c>
      <c r="B19" s="62">
        <v>90020</v>
      </c>
      <c r="C19" s="63" t="s">
        <v>5</v>
      </c>
      <c r="D19" s="82" t="s">
        <v>18</v>
      </c>
      <c r="E19" s="72">
        <f>SUM(E20)</f>
        <v>0</v>
      </c>
      <c r="F19" s="72">
        <f>F20</f>
        <v>3490.51</v>
      </c>
      <c r="G19" s="72">
        <f t="shared" ref="G19:H19" si="4">SUM(G20)</f>
        <v>3490.51</v>
      </c>
      <c r="H19" s="72">
        <f t="shared" si="4"/>
        <v>0</v>
      </c>
      <c r="I19" s="73">
        <v>0</v>
      </c>
      <c r="J19" s="72">
        <f>SUM(J20)</f>
        <v>0</v>
      </c>
      <c r="K19" s="72">
        <f>SUM(K20)</f>
        <v>0</v>
      </c>
    </row>
    <row r="20" spans="1:11" s="16" customFormat="1" ht="23.25" customHeight="1">
      <c r="A20" s="64">
        <v>900</v>
      </c>
      <c r="B20" s="64">
        <v>90020</v>
      </c>
      <c r="C20" s="65" t="s">
        <v>19</v>
      </c>
      <c r="D20" s="83" t="s">
        <v>20</v>
      </c>
      <c r="E20" s="84">
        <v>0</v>
      </c>
      <c r="F20" s="85">
        <v>3490.51</v>
      </c>
      <c r="G20" s="85">
        <v>3490.51</v>
      </c>
      <c r="H20" s="85">
        <v>0</v>
      </c>
      <c r="I20" s="78">
        <v>0</v>
      </c>
      <c r="J20" s="85">
        <v>0</v>
      </c>
      <c r="K20" s="85">
        <v>0</v>
      </c>
    </row>
    <row r="21" spans="1:11" s="23" customFormat="1" ht="20.100000000000001" customHeight="1">
      <c r="A21" s="125" t="s">
        <v>12</v>
      </c>
      <c r="B21" s="126"/>
      <c r="C21" s="126"/>
      <c r="D21" s="127"/>
      <c r="E21" s="70">
        <f>E8+E13</f>
        <v>13174952</v>
      </c>
      <c r="F21" s="70">
        <f t="shared" ref="F21:J21" si="5">F8+F13</f>
        <v>7003207.9200000009</v>
      </c>
      <c r="G21" s="70">
        <f t="shared" si="5"/>
        <v>7003207.9200000009</v>
      </c>
      <c r="H21" s="70">
        <f t="shared" si="5"/>
        <v>0</v>
      </c>
      <c r="I21" s="71">
        <f>F21/E21</f>
        <v>0.53155471989575376</v>
      </c>
      <c r="J21" s="70">
        <f t="shared" si="5"/>
        <v>3588909.4800000004</v>
      </c>
      <c r="K21" s="70">
        <f>SUM(K13,K8)</f>
        <v>3411795.23</v>
      </c>
    </row>
    <row r="22" spans="1:11">
      <c r="B22" s="24"/>
      <c r="C22" s="25"/>
      <c r="D22" s="26"/>
      <c r="E22" s="27"/>
      <c r="F22" s="28"/>
      <c r="G22" s="28"/>
      <c r="H22" s="28"/>
      <c r="I22" s="28"/>
    </row>
    <row r="23" spans="1:11">
      <c r="A23" s="29"/>
      <c r="B23" s="24"/>
      <c r="C23" s="25"/>
      <c r="D23" s="26"/>
      <c r="E23" s="27"/>
      <c r="F23" s="30"/>
      <c r="G23" s="30"/>
      <c r="H23" s="30"/>
      <c r="I23" s="28"/>
    </row>
    <row r="24" spans="1:11">
      <c r="A24" s="2"/>
      <c r="B24" s="24"/>
      <c r="C24" s="25"/>
      <c r="D24" s="26"/>
      <c r="E24" s="27"/>
    </row>
    <row r="25" spans="1:11">
      <c r="A25" s="2"/>
      <c r="B25" s="24"/>
      <c r="C25" s="25"/>
      <c r="D25" s="26"/>
      <c r="E25" s="27"/>
    </row>
    <row r="26" spans="1:11">
      <c r="A26" s="2"/>
      <c r="B26" s="24"/>
      <c r="C26" s="25"/>
      <c r="D26" s="26"/>
      <c r="E26" s="27"/>
    </row>
    <row r="27" spans="1:11">
      <c r="A27" s="2"/>
      <c r="B27" s="24"/>
      <c r="C27" s="25"/>
      <c r="D27" s="26"/>
      <c r="E27" s="27"/>
    </row>
    <row r="28" spans="1:11">
      <c r="A28" s="2"/>
      <c r="B28" s="24"/>
      <c r="C28" s="25"/>
      <c r="D28" s="26"/>
      <c r="E28" s="31"/>
      <c r="F28" s="32"/>
      <c r="G28" s="32"/>
      <c r="H28" s="32"/>
    </row>
    <row r="29" spans="1:11">
      <c r="A29" s="2"/>
      <c r="B29" s="24"/>
      <c r="C29" s="25"/>
      <c r="D29" s="26"/>
      <c r="E29" s="27"/>
    </row>
    <row r="34" spans="4:4">
      <c r="D34" s="33"/>
    </row>
  </sheetData>
  <mergeCells count="18">
    <mergeCell ref="K5:K6"/>
    <mergeCell ref="A21:D21"/>
    <mergeCell ref="A2:K2"/>
    <mergeCell ref="A3:K3"/>
    <mergeCell ref="A5:A6"/>
    <mergeCell ref="B5:B6"/>
    <mergeCell ref="C5:C6"/>
    <mergeCell ref="D5:D6"/>
    <mergeCell ref="E5:E6"/>
    <mergeCell ref="F5:F6"/>
    <mergeCell ref="I5:I6"/>
    <mergeCell ref="J5:J6"/>
    <mergeCell ref="Z1:AA1"/>
    <mergeCell ref="A1:C1"/>
    <mergeCell ref="F1:I1"/>
    <mergeCell ref="J1:K1"/>
    <mergeCell ref="R1:S1"/>
    <mergeCell ref="T1:U1"/>
  </mergeCells>
  <printOptions horizontalCentered="1"/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opLeftCell="A17" workbookViewId="0">
      <selection activeCell="F21" sqref="A5:F21"/>
    </sheetView>
  </sheetViews>
  <sheetFormatPr defaultRowHeight="12.75"/>
  <cols>
    <col min="1" max="1" width="3.375" style="1" customWidth="1"/>
    <col min="2" max="2" width="5.125" style="1" customWidth="1"/>
    <col min="3" max="3" width="4.125" style="4" customWidth="1"/>
    <col min="4" max="4" width="32.75" style="5" customWidth="1"/>
    <col min="5" max="5" width="14" style="2" customWidth="1"/>
    <col min="6" max="6" width="11.5" style="2" customWidth="1"/>
    <col min="7" max="253" width="9" style="2"/>
    <col min="254" max="254" width="6" style="2" customWidth="1"/>
    <col min="255" max="255" width="12.875" style="2" bestFit="1" customWidth="1"/>
    <col min="256" max="256" width="11.125" style="2" bestFit="1" customWidth="1"/>
    <col min="257" max="257" width="74.25" style="2" customWidth="1"/>
    <col min="258" max="258" width="18.375" style="2" customWidth="1"/>
    <col min="259" max="259" width="11" style="2" bestFit="1" customWidth="1"/>
    <col min="260" max="260" width="11.25" style="2" bestFit="1" customWidth="1"/>
    <col min="261" max="261" width="10.875" style="2" bestFit="1" customWidth="1"/>
    <col min="262" max="509" width="9" style="2"/>
    <col min="510" max="510" width="6" style="2" customWidth="1"/>
    <col min="511" max="511" width="12.875" style="2" bestFit="1" customWidth="1"/>
    <col min="512" max="512" width="11.125" style="2" bestFit="1" customWidth="1"/>
    <col min="513" max="513" width="74.25" style="2" customWidth="1"/>
    <col min="514" max="514" width="18.375" style="2" customWidth="1"/>
    <col min="515" max="515" width="11" style="2" bestFit="1" customWidth="1"/>
    <col min="516" max="516" width="11.25" style="2" bestFit="1" customWidth="1"/>
    <col min="517" max="517" width="10.875" style="2" bestFit="1" customWidth="1"/>
    <col min="518" max="765" width="9" style="2"/>
    <col min="766" max="766" width="6" style="2" customWidth="1"/>
    <col min="767" max="767" width="12.875" style="2" bestFit="1" customWidth="1"/>
    <col min="768" max="768" width="11.125" style="2" bestFit="1" customWidth="1"/>
    <col min="769" max="769" width="74.25" style="2" customWidth="1"/>
    <col min="770" max="770" width="18.375" style="2" customWidth="1"/>
    <col min="771" max="771" width="11" style="2" bestFit="1" customWidth="1"/>
    <col min="772" max="772" width="11.25" style="2" bestFit="1" customWidth="1"/>
    <col min="773" max="773" width="10.875" style="2" bestFit="1" customWidth="1"/>
    <col min="774" max="1021" width="9" style="2"/>
    <col min="1022" max="1022" width="6" style="2" customWidth="1"/>
    <col min="1023" max="1023" width="12.875" style="2" bestFit="1" customWidth="1"/>
    <col min="1024" max="1024" width="11.125" style="2" bestFit="1" customWidth="1"/>
    <col min="1025" max="1025" width="74.25" style="2" customWidth="1"/>
    <col min="1026" max="1026" width="18.375" style="2" customWidth="1"/>
    <col min="1027" max="1027" width="11" style="2" bestFit="1" customWidth="1"/>
    <col min="1028" max="1028" width="11.25" style="2" bestFit="1" customWidth="1"/>
    <col min="1029" max="1029" width="10.875" style="2" bestFit="1" customWidth="1"/>
    <col min="1030" max="1277" width="9" style="2"/>
    <col min="1278" max="1278" width="6" style="2" customWidth="1"/>
    <col min="1279" max="1279" width="12.875" style="2" bestFit="1" customWidth="1"/>
    <col min="1280" max="1280" width="11.125" style="2" bestFit="1" customWidth="1"/>
    <col min="1281" max="1281" width="74.25" style="2" customWidth="1"/>
    <col min="1282" max="1282" width="18.375" style="2" customWidth="1"/>
    <col min="1283" max="1283" width="11" style="2" bestFit="1" customWidth="1"/>
    <col min="1284" max="1284" width="11.25" style="2" bestFit="1" customWidth="1"/>
    <col min="1285" max="1285" width="10.875" style="2" bestFit="1" customWidth="1"/>
    <col min="1286" max="1533" width="9" style="2"/>
    <col min="1534" max="1534" width="6" style="2" customWidth="1"/>
    <col min="1535" max="1535" width="12.875" style="2" bestFit="1" customWidth="1"/>
    <col min="1536" max="1536" width="11.125" style="2" bestFit="1" customWidth="1"/>
    <col min="1537" max="1537" width="74.25" style="2" customWidth="1"/>
    <col min="1538" max="1538" width="18.375" style="2" customWidth="1"/>
    <col min="1539" max="1539" width="11" style="2" bestFit="1" customWidth="1"/>
    <col min="1540" max="1540" width="11.25" style="2" bestFit="1" customWidth="1"/>
    <col min="1541" max="1541" width="10.875" style="2" bestFit="1" customWidth="1"/>
    <col min="1542" max="1789" width="9" style="2"/>
    <col min="1790" max="1790" width="6" style="2" customWidth="1"/>
    <col min="1791" max="1791" width="12.875" style="2" bestFit="1" customWidth="1"/>
    <col min="1792" max="1792" width="11.125" style="2" bestFit="1" customWidth="1"/>
    <col min="1793" max="1793" width="74.25" style="2" customWidth="1"/>
    <col min="1794" max="1794" width="18.375" style="2" customWidth="1"/>
    <col min="1795" max="1795" width="11" style="2" bestFit="1" customWidth="1"/>
    <col min="1796" max="1796" width="11.25" style="2" bestFit="1" customWidth="1"/>
    <col min="1797" max="1797" width="10.875" style="2" bestFit="1" customWidth="1"/>
    <col min="1798" max="2045" width="9" style="2"/>
    <col min="2046" max="2046" width="6" style="2" customWidth="1"/>
    <col min="2047" max="2047" width="12.875" style="2" bestFit="1" customWidth="1"/>
    <col min="2048" max="2048" width="11.125" style="2" bestFit="1" customWidth="1"/>
    <col min="2049" max="2049" width="74.25" style="2" customWidth="1"/>
    <col min="2050" max="2050" width="18.375" style="2" customWidth="1"/>
    <col min="2051" max="2051" width="11" style="2" bestFit="1" customWidth="1"/>
    <col min="2052" max="2052" width="11.25" style="2" bestFit="1" customWidth="1"/>
    <col min="2053" max="2053" width="10.875" style="2" bestFit="1" customWidth="1"/>
    <col min="2054" max="2301" width="9" style="2"/>
    <col min="2302" max="2302" width="6" style="2" customWidth="1"/>
    <col min="2303" max="2303" width="12.875" style="2" bestFit="1" customWidth="1"/>
    <col min="2304" max="2304" width="11.125" style="2" bestFit="1" customWidth="1"/>
    <col min="2305" max="2305" width="74.25" style="2" customWidth="1"/>
    <col min="2306" max="2306" width="18.375" style="2" customWidth="1"/>
    <col min="2307" max="2307" width="11" style="2" bestFit="1" customWidth="1"/>
    <col min="2308" max="2308" width="11.25" style="2" bestFit="1" customWidth="1"/>
    <col min="2309" max="2309" width="10.875" style="2" bestFit="1" customWidth="1"/>
    <col min="2310" max="2557" width="9" style="2"/>
    <col min="2558" max="2558" width="6" style="2" customWidth="1"/>
    <col min="2559" max="2559" width="12.875" style="2" bestFit="1" customWidth="1"/>
    <col min="2560" max="2560" width="11.125" style="2" bestFit="1" customWidth="1"/>
    <col min="2561" max="2561" width="74.25" style="2" customWidth="1"/>
    <col min="2562" max="2562" width="18.375" style="2" customWidth="1"/>
    <col min="2563" max="2563" width="11" style="2" bestFit="1" customWidth="1"/>
    <col min="2564" max="2564" width="11.25" style="2" bestFit="1" customWidth="1"/>
    <col min="2565" max="2565" width="10.875" style="2" bestFit="1" customWidth="1"/>
    <col min="2566" max="2813" width="9" style="2"/>
    <col min="2814" max="2814" width="6" style="2" customWidth="1"/>
    <col min="2815" max="2815" width="12.875" style="2" bestFit="1" customWidth="1"/>
    <col min="2816" max="2816" width="11.125" style="2" bestFit="1" customWidth="1"/>
    <col min="2817" max="2817" width="74.25" style="2" customWidth="1"/>
    <col min="2818" max="2818" width="18.375" style="2" customWidth="1"/>
    <col min="2819" max="2819" width="11" style="2" bestFit="1" customWidth="1"/>
    <col min="2820" max="2820" width="11.25" style="2" bestFit="1" customWidth="1"/>
    <col min="2821" max="2821" width="10.875" style="2" bestFit="1" customWidth="1"/>
    <col min="2822" max="3069" width="9" style="2"/>
    <col min="3070" max="3070" width="6" style="2" customWidth="1"/>
    <col min="3071" max="3071" width="12.875" style="2" bestFit="1" customWidth="1"/>
    <col min="3072" max="3072" width="11.125" style="2" bestFit="1" customWidth="1"/>
    <col min="3073" max="3073" width="74.25" style="2" customWidth="1"/>
    <col min="3074" max="3074" width="18.375" style="2" customWidth="1"/>
    <col min="3075" max="3075" width="11" style="2" bestFit="1" customWidth="1"/>
    <col min="3076" max="3076" width="11.25" style="2" bestFit="1" customWidth="1"/>
    <col min="3077" max="3077" width="10.875" style="2" bestFit="1" customWidth="1"/>
    <col min="3078" max="3325" width="9" style="2"/>
    <col min="3326" max="3326" width="6" style="2" customWidth="1"/>
    <col min="3327" max="3327" width="12.875" style="2" bestFit="1" customWidth="1"/>
    <col min="3328" max="3328" width="11.125" style="2" bestFit="1" customWidth="1"/>
    <col min="3329" max="3329" width="74.25" style="2" customWidth="1"/>
    <col min="3330" max="3330" width="18.375" style="2" customWidth="1"/>
    <col min="3331" max="3331" width="11" style="2" bestFit="1" customWidth="1"/>
    <col min="3332" max="3332" width="11.25" style="2" bestFit="1" customWidth="1"/>
    <col min="3333" max="3333" width="10.875" style="2" bestFit="1" customWidth="1"/>
    <col min="3334" max="3581" width="9" style="2"/>
    <col min="3582" max="3582" width="6" style="2" customWidth="1"/>
    <col min="3583" max="3583" width="12.875" style="2" bestFit="1" customWidth="1"/>
    <col min="3584" max="3584" width="11.125" style="2" bestFit="1" customWidth="1"/>
    <col min="3585" max="3585" width="74.25" style="2" customWidth="1"/>
    <col min="3586" max="3586" width="18.375" style="2" customWidth="1"/>
    <col min="3587" max="3587" width="11" style="2" bestFit="1" customWidth="1"/>
    <col min="3588" max="3588" width="11.25" style="2" bestFit="1" customWidth="1"/>
    <col min="3589" max="3589" width="10.875" style="2" bestFit="1" customWidth="1"/>
    <col min="3590" max="3837" width="9" style="2"/>
    <col min="3838" max="3838" width="6" style="2" customWidth="1"/>
    <col min="3839" max="3839" width="12.875" style="2" bestFit="1" customWidth="1"/>
    <col min="3840" max="3840" width="11.125" style="2" bestFit="1" customWidth="1"/>
    <col min="3841" max="3841" width="74.25" style="2" customWidth="1"/>
    <col min="3842" max="3842" width="18.375" style="2" customWidth="1"/>
    <col min="3843" max="3843" width="11" style="2" bestFit="1" customWidth="1"/>
    <col min="3844" max="3844" width="11.25" style="2" bestFit="1" customWidth="1"/>
    <col min="3845" max="3845" width="10.875" style="2" bestFit="1" customWidth="1"/>
    <col min="3846" max="4093" width="9" style="2"/>
    <col min="4094" max="4094" width="6" style="2" customWidth="1"/>
    <col min="4095" max="4095" width="12.875" style="2" bestFit="1" customWidth="1"/>
    <col min="4096" max="4096" width="11.125" style="2" bestFit="1" customWidth="1"/>
    <col min="4097" max="4097" width="74.25" style="2" customWidth="1"/>
    <col min="4098" max="4098" width="18.375" style="2" customWidth="1"/>
    <col min="4099" max="4099" width="11" style="2" bestFit="1" customWidth="1"/>
    <col min="4100" max="4100" width="11.25" style="2" bestFit="1" customWidth="1"/>
    <col min="4101" max="4101" width="10.875" style="2" bestFit="1" customWidth="1"/>
    <col min="4102" max="4349" width="9" style="2"/>
    <col min="4350" max="4350" width="6" style="2" customWidth="1"/>
    <col min="4351" max="4351" width="12.875" style="2" bestFit="1" customWidth="1"/>
    <col min="4352" max="4352" width="11.125" style="2" bestFit="1" customWidth="1"/>
    <col min="4353" max="4353" width="74.25" style="2" customWidth="1"/>
    <col min="4354" max="4354" width="18.375" style="2" customWidth="1"/>
    <col min="4355" max="4355" width="11" style="2" bestFit="1" customWidth="1"/>
    <col min="4356" max="4356" width="11.25" style="2" bestFit="1" customWidth="1"/>
    <col min="4357" max="4357" width="10.875" style="2" bestFit="1" customWidth="1"/>
    <col min="4358" max="4605" width="9" style="2"/>
    <col min="4606" max="4606" width="6" style="2" customWidth="1"/>
    <col min="4607" max="4607" width="12.875" style="2" bestFit="1" customWidth="1"/>
    <col min="4608" max="4608" width="11.125" style="2" bestFit="1" customWidth="1"/>
    <col min="4609" max="4609" width="74.25" style="2" customWidth="1"/>
    <col min="4610" max="4610" width="18.375" style="2" customWidth="1"/>
    <col min="4611" max="4611" width="11" style="2" bestFit="1" customWidth="1"/>
    <col min="4612" max="4612" width="11.25" style="2" bestFit="1" customWidth="1"/>
    <col min="4613" max="4613" width="10.875" style="2" bestFit="1" customWidth="1"/>
    <col min="4614" max="4861" width="9" style="2"/>
    <col min="4862" max="4862" width="6" style="2" customWidth="1"/>
    <col min="4863" max="4863" width="12.875" style="2" bestFit="1" customWidth="1"/>
    <col min="4864" max="4864" width="11.125" style="2" bestFit="1" customWidth="1"/>
    <col min="4865" max="4865" width="74.25" style="2" customWidth="1"/>
    <col min="4866" max="4866" width="18.375" style="2" customWidth="1"/>
    <col min="4867" max="4867" width="11" style="2" bestFit="1" customWidth="1"/>
    <col min="4868" max="4868" width="11.25" style="2" bestFit="1" customWidth="1"/>
    <col min="4869" max="4869" width="10.875" style="2" bestFit="1" customWidth="1"/>
    <col min="4870" max="5117" width="9" style="2"/>
    <col min="5118" max="5118" width="6" style="2" customWidth="1"/>
    <col min="5119" max="5119" width="12.875" style="2" bestFit="1" customWidth="1"/>
    <col min="5120" max="5120" width="11.125" style="2" bestFit="1" customWidth="1"/>
    <col min="5121" max="5121" width="74.25" style="2" customWidth="1"/>
    <col min="5122" max="5122" width="18.375" style="2" customWidth="1"/>
    <col min="5123" max="5123" width="11" style="2" bestFit="1" customWidth="1"/>
    <col min="5124" max="5124" width="11.25" style="2" bestFit="1" customWidth="1"/>
    <col min="5125" max="5125" width="10.875" style="2" bestFit="1" customWidth="1"/>
    <col min="5126" max="5373" width="9" style="2"/>
    <col min="5374" max="5374" width="6" style="2" customWidth="1"/>
    <col min="5375" max="5375" width="12.875" style="2" bestFit="1" customWidth="1"/>
    <col min="5376" max="5376" width="11.125" style="2" bestFit="1" customWidth="1"/>
    <col min="5377" max="5377" width="74.25" style="2" customWidth="1"/>
    <col min="5378" max="5378" width="18.375" style="2" customWidth="1"/>
    <col min="5379" max="5379" width="11" style="2" bestFit="1" customWidth="1"/>
    <col min="5380" max="5380" width="11.25" style="2" bestFit="1" customWidth="1"/>
    <col min="5381" max="5381" width="10.875" style="2" bestFit="1" customWidth="1"/>
    <col min="5382" max="5629" width="9" style="2"/>
    <col min="5630" max="5630" width="6" style="2" customWidth="1"/>
    <col min="5631" max="5631" width="12.875" style="2" bestFit="1" customWidth="1"/>
    <col min="5632" max="5632" width="11.125" style="2" bestFit="1" customWidth="1"/>
    <col min="5633" max="5633" width="74.25" style="2" customWidth="1"/>
    <col min="5634" max="5634" width="18.375" style="2" customWidth="1"/>
    <col min="5635" max="5635" width="11" style="2" bestFit="1" customWidth="1"/>
    <col min="5636" max="5636" width="11.25" style="2" bestFit="1" customWidth="1"/>
    <col min="5637" max="5637" width="10.875" style="2" bestFit="1" customWidth="1"/>
    <col min="5638" max="5885" width="9" style="2"/>
    <col min="5886" max="5886" width="6" style="2" customWidth="1"/>
    <col min="5887" max="5887" width="12.875" style="2" bestFit="1" customWidth="1"/>
    <col min="5888" max="5888" width="11.125" style="2" bestFit="1" customWidth="1"/>
    <col min="5889" max="5889" width="74.25" style="2" customWidth="1"/>
    <col min="5890" max="5890" width="18.375" style="2" customWidth="1"/>
    <col min="5891" max="5891" width="11" style="2" bestFit="1" customWidth="1"/>
    <col min="5892" max="5892" width="11.25" style="2" bestFit="1" customWidth="1"/>
    <col min="5893" max="5893" width="10.875" style="2" bestFit="1" customWidth="1"/>
    <col min="5894" max="6141" width="9" style="2"/>
    <col min="6142" max="6142" width="6" style="2" customWidth="1"/>
    <col min="6143" max="6143" width="12.875" style="2" bestFit="1" customWidth="1"/>
    <col min="6144" max="6144" width="11.125" style="2" bestFit="1" customWidth="1"/>
    <col min="6145" max="6145" width="74.25" style="2" customWidth="1"/>
    <col min="6146" max="6146" width="18.375" style="2" customWidth="1"/>
    <col min="6147" max="6147" width="11" style="2" bestFit="1" customWidth="1"/>
    <col min="6148" max="6148" width="11.25" style="2" bestFit="1" customWidth="1"/>
    <col min="6149" max="6149" width="10.875" style="2" bestFit="1" customWidth="1"/>
    <col min="6150" max="6397" width="9" style="2"/>
    <col min="6398" max="6398" width="6" style="2" customWidth="1"/>
    <col min="6399" max="6399" width="12.875" style="2" bestFit="1" customWidth="1"/>
    <col min="6400" max="6400" width="11.125" style="2" bestFit="1" customWidth="1"/>
    <col min="6401" max="6401" width="74.25" style="2" customWidth="1"/>
    <col min="6402" max="6402" width="18.375" style="2" customWidth="1"/>
    <col min="6403" max="6403" width="11" style="2" bestFit="1" customWidth="1"/>
    <col min="6404" max="6404" width="11.25" style="2" bestFit="1" customWidth="1"/>
    <col min="6405" max="6405" width="10.875" style="2" bestFit="1" customWidth="1"/>
    <col min="6406" max="6653" width="9" style="2"/>
    <col min="6654" max="6654" width="6" style="2" customWidth="1"/>
    <col min="6655" max="6655" width="12.875" style="2" bestFit="1" customWidth="1"/>
    <col min="6656" max="6656" width="11.125" style="2" bestFit="1" customWidth="1"/>
    <col min="6657" max="6657" width="74.25" style="2" customWidth="1"/>
    <col min="6658" max="6658" width="18.375" style="2" customWidth="1"/>
    <col min="6659" max="6659" width="11" style="2" bestFit="1" customWidth="1"/>
    <col min="6660" max="6660" width="11.25" style="2" bestFit="1" customWidth="1"/>
    <col min="6661" max="6661" width="10.875" style="2" bestFit="1" customWidth="1"/>
    <col min="6662" max="6909" width="9" style="2"/>
    <col min="6910" max="6910" width="6" style="2" customWidth="1"/>
    <col min="6911" max="6911" width="12.875" style="2" bestFit="1" customWidth="1"/>
    <col min="6912" max="6912" width="11.125" style="2" bestFit="1" customWidth="1"/>
    <col min="6913" max="6913" width="74.25" style="2" customWidth="1"/>
    <col min="6914" max="6914" width="18.375" style="2" customWidth="1"/>
    <col min="6915" max="6915" width="11" style="2" bestFit="1" customWidth="1"/>
    <col min="6916" max="6916" width="11.25" style="2" bestFit="1" customWidth="1"/>
    <col min="6917" max="6917" width="10.875" style="2" bestFit="1" customWidth="1"/>
    <col min="6918" max="7165" width="9" style="2"/>
    <col min="7166" max="7166" width="6" style="2" customWidth="1"/>
    <col min="7167" max="7167" width="12.875" style="2" bestFit="1" customWidth="1"/>
    <col min="7168" max="7168" width="11.125" style="2" bestFit="1" customWidth="1"/>
    <col min="7169" max="7169" width="74.25" style="2" customWidth="1"/>
    <col min="7170" max="7170" width="18.375" style="2" customWidth="1"/>
    <col min="7171" max="7171" width="11" style="2" bestFit="1" customWidth="1"/>
    <col min="7172" max="7172" width="11.25" style="2" bestFit="1" customWidth="1"/>
    <col min="7173" max="7173" width="10.875" style="2" bestFit="1" customWidth="1"/>
    <col min="7174" max="7421" width="9" style="2"/>
    <col min="7422" max="7422" width="6" style="2" customWidth="1"/>
    <col min="7423" max="7423" width="12.875" style="2" bestFit="1" customWidth="1"/>
    <col min="7424" max="7424" width="11.125" style="2" bestFit="1" customWidth="1"/>
    <col min="7425" max="7425" width="74.25" style="2" customWidth="1"/>
    <col min="7426" max="7426" width="18.375" style="2" customWidth="1"/>
    <col min="7427" max="7427" width="11" style="2" bestFit="1" customWidth="1"/>
    <col min="7428" max="7428" width="11.25" style="2" bestFit="1" customWidth="1"/>
    <col min="7429" max="7429" width="10.875" style="2" bestFit="1" customWidth="1"/>
    <col min="7430" max="7677" width="9" style="2"/>
    <col min="7678" max="7678" width="6" style="2" customWidth="1"/>
    <col min="7679" max="7679" width="12.875" style="2" bestFit="1" customWidth="1"/>
    <col min="7680" max="7680" width="11.125" style="2" bestFit="1" customWidth="1"/>
    <col min="7681" max="7681" width="74.25" style="2" customWidth="1"/>
    <col min="7682" max="7682" width="18.375" style="2" customWidth="1"/>
    <col min="7683" max="7683" width="11" style="2" bestFit="1" customWidth="1"/>
    <col min="7684" max="7684" width="11.25" style="2" bestFit="1" customWidth="1"/>
    <col min="7685" max="7685" width="10.875" style="2" bestFit="1" customWidth="1"/>
    <col min="7686" max="7933" width="9" style="2"/>
    <col min="7934" max="7934" width="6" style="2" customWidth="1"/>
    <col min="7935" max="7935" width="12.875" style="2" bestFit="1" customWidth="1"/>
    <col min="7936" max="7936" width="11.125" style="2" bestFit="1" customWidth="1"/>
    <col min="7937" max="7937" width="74.25" style="2" customWidth="1"/>
    <col min="7938" max="7938" width="18.375" style="2" customWidth="1"/>
    <col min="7939" max="7939" width="11" style="2" bestFit="1" customWidth="1"/>
    <col min="7940" max="7940" width="11.25" style="2" bestFit="1" customWidth="1"/>
    <col min="7941" max="7941" width="10.875" style="2" bestFit="1" customWidth="1"/>
    <col min="7942" max="8189" width="9" style="2"/>
    <col min="8190" max="8190" width="6" style="2" customWidth="1"/>
    <col min="8191" max="8191" width="12.875" style="2" bestFit="1" customWidth="1"/>
    <col min="8192" max="8192" width="11.125" style="2" bestFit="1" customWidth="1"/>
    <col min="8193" max="8193" width="74.25" style="2" customWidth="1"/>
    <col min="8194" max="8194" width="18.375" style="2" customWidth="1"/>
    <col min="8195" max="8195" width="11" style="2" bestFit="1" customWidth="1"/>
    <col min="8196" max="8196" width="11.25" style="2" bestFit="1" customWidth="1"/>
    <col min="8197" max="8197" width="10.875" style="2" bestFit="1" customWidth="1"/>
    <col min="8198" max="8445" width="9" style="2"/>
    <col min="8446" max="8446" width="6" style="2" customWidth="1"/>
    <col min="8447" max="8447" width="12.875" style="2" bestFit="1" customWidth="1"/>
    <col min="8448" max="8448" width="11.125" style="2" bestFit="1" customWidth="1"/>
    <col min="8449" max="8449" width="74.25" style="2" customWidth="1"/>
    <col min="8450" max="8450" width="18.375" style="2" customWidth="1"/>
    <col min="8451" max="8451" width="11" style="2" bestFit="1" customWidth="1"/>
    <col min="8452" max="8452" width="11.25" style="2" bestFit="1" customWidth="1"/>
    <col min="8453" max="8453" width="10.875" style="2" bestFit="1" customWidth="1"/>
    <col min="8454" max="8701" width="9" style="2"/>
    <col min="8702" max="8702" width="6" style="2" customWidth="1"/>
    <col min="8703" max="8703" width="12.875" style="2" bestFit="1" customWidth="1"/>
    <col min="8704" max="8704" width="11.125" style="2" bestFit="1" customWidth="1"/>
    <col min="8705" max="8705" width="74.25" style="2" customWidth="1"/>
    <col min="8706" max="8706" width="18.375" style="2" customWidth="1"/>
    <col min="8707" max="8707" width="11" style="2" bestFit="1" customWidth="1"/>
    <col min="8708" max="8708" width="11.25" style="2" bestFit="1" customWidth="1"/>
    <col min="8709" max="8709" width="10.875" style="2" bestFit="1" customWidth="1"/>
    <col min="8710" max="8957" width="9" style="2"/>
    <col min="8958" max="8958" width="6" style="2" customWidth="1"/>
    <col min="8959" max="8959" width="12.875" style="2" bestFit="1" customWidth="1"/>
    <col min="8960" max="8960" width="11.125" style="2" bestFit="1" customWidth="1"/>
    <col min="8961" max="8961" width="74.25" style="2" customWidth="1"/>
    <col min="8962" max="8962" width="18.375" style="2" customWidth="1"/>
    <col min="8963" max="8963" width="11" style="2" bestFit="1" customWidth="1"/>
    <col min="8964" max="8964" width="11.25" style="2" bestFit="1" customWidth="1"/>
    <col min="8965" max="8965" width="10.875" style="2" bestFit="1" customWidth="1"/>
    <col min="8966" max="9213" width="9" style="2"/>
    <col min="9214" max="9214" width="6" style="2" customWidth="1"/>
    <col min="9215" max="9215" width="12.875" style="2" bestFit="1" customWidth="1"/>
    <col min="9216" max="9216" width="11.125" style="2" bestFit="1" customWidth="1"/>
    <col min="9217" max="9217" width="74.25" style="2" customWidth="1"/>
    <col min="9218" max="9218" width="18.375" style="2" customWidth="1"/>
    <col min="9219" max="9219" width="11" style="2" bestFit="1" customWidth="1"/>
    <col min="9220" max="9220" width="11.25" style="2" bestFit="1" customWidth="1"/>
    <col min="9221" max="9221" width="10.875" style="2" bestFit="1" customWidth="1"/>
    <col min="9222" max="9469" width="9" style="2"/>
    <col min="9470" max="9470" width="6" style="2" customWidth="1"/>
    <col min="9471" max="9471" width="12.875" style="2" bestFit="1" customWidth="1"/>
    <col min="9472" max="9472" width="11.125" style="2" bestFit="1" customWidth="1"/>
    <col min="9473" max="9473" width="74.25" style="2" customWidth="1"/>
    <col min="9474" max="9474" width="18.375" style="2" customWidth="1"/>
    <col min="9475" max="9475" width="11" style="2" bestFit="1" customWidth="1"/>
    <col min="9476" max="9476" width="11.25" style="2" bestFit="1" customWidth="1"/>
    <col min="9477" max="9477" width="10.875" style="2" bestFit="1" customWidth="1"/>
    <col min="9478" max="9725" width="9" style="2"/>
    <col min="9726" max="9726" width="6" style="2" customWidth="1"/>
    <col min="9727" max="9727" width="12.875" style="2" bestFit="1" customWidth="1"/>
    <col min="9728" max="9728" width="11.125" style="2" bestFit="1" customWidth="1"/>
    <col min="9729" max="9729" width="74.25" style="2" customWidth="1"/>
    <col min="9730" max="9730" width="18.375" style="2" customWidth="1"/>
    <col min="9731" max="9731" width="11" style="2" bestFit="1" customWidth="1"/>
    <col min="9732" max="9732" width="11.25" style="2" bestFit="1" customWidth="1"/>
    <col min="9733" max="9733" width="10.875" style="2" bestFit="1" customWidth="1"/>
    <col min="9734" max="9981" width="9" style="2"/>
    <col min="9982" max="9982" width="6" style="2" customWidth="1"/>
    <col min="9983" max="9983" width="12.875" style="2" bestFit="1" customWidth="1"/>
    <col min="9984" max="9984" width="11.125" style="2" bestFit="1" customWidth="1"/>
    <col min="9985" max="9985" width="74.25" style="2" customWidth="1"/>
    <col min="9986" max="9986" width="18.375" style="2" customWidth="1"/>
    <col min="9987" max="9987" width="11" style="2" bestFit="1" customWidth="1"/>
    <col min="9988" max="9988" width="11.25" style="2" bestFit="1" customWidth="1"/>
    <col min="9989" max="9989" width="10.875" style="2" bestFit="1" customWidth="1"/>
    <col min="9990" max="10237" width="9" style="2"/>
    <col min="10238" max="10238" width="6" style="2" customWidth="1"/>
    <col min="10239" max="10239" width="12.875" style="2" bestFit="1" customWidth="1"/>
    <col min="10240" max="10240" width="11.125" style="2" bestFit="1" customWidth="1"/>
    <col min="10241" max="10241" width="74.25" style="2" customWidth="1"/>
    <col min="10242" max="10242" width="18.375" style="2" customWidth="1"/>
    <col min="10243" max="10243" width="11" style="2" bestFit="1" customWidth="1"/>
    <col min="10244" max="10244" width="11.25" style="2" bestFit="1" customWidth="1"/>
    <col min="10245" max="10245" width="10.875" style="2" bestFit="1" customWidth="1"/>
    <col min="10246" max="10493" width="9" style="2"/>
    <col min="10494" max="10494" width="6" style="2" customWidth="1"/>
    <col min="10495" max="10495" width="12.875" style="2" bestFit="1" customWidth="1"/>
    <col min="10496" max="10496" width="11.125" style="2" bestFit="1" customWidth="1"/>
    <col min="10497" max="10497" width="74.25" style="2" customWidth="1"/>
    <col min="10498" max="10498" width="18.375" style="2" customWidth="1"/>
    <col min="10499" max="10499" width="11" style="2" bestFit="1" customWidth="1"/>
    <col min="10500" max="10500" width="11.25" style="2" bestFit="1" customWidth="1"/>
    <col min="10501" max="10501" width="10.875" style="2" bestFit="1" customWidth="1"/>
    <col min="10502" max="10749" width="9" style="2"/>
    <col min="10750" max="10750" width="6" style="2" customWidth="1"/>
    <col min="10751" max="10751" width="12.875" style="2" bestFit="1" customWidth="1"/>
    <col min="10752" max="10752" width="11.125" style="2" bestFit="1" customWidth="1"/>
    <col min="10753" max="10753" width="74.25" style="2" customWidth="1"/>
    <col min="10754" max="10754" width="18.375" style="2" customWidth="1"/>
    <col min="10755" max="10755" width="11" style="2" bestFit="1" customWidth="1"/>
    <col min="10756" max="10756" width="11.25" style="2" bestFit="1" customWidth="1"/>
    <col min="10757" max="10757" width="10.875" style="2" bestFit="1" customWidth="1"/>
    <col min="10758" max="11005" width="9" style="2"/>
    <col min="11006" max="11006" width="6" style="2" customWidth="1"/>
    <col min="11007" max="11007" width="12.875" style="2" bestFit="1" customWidth="1"/>
    <col min="11008" max="11008" width="11.125" style="2" bestFit="1" customWidth="1"/>
    <col min="11009" max="11009" width="74.25" style="2" customWidth="1"/>
    <col min="11010" max="11010" width="18.375" style="2" customWidth="1"/>
    <col min="11011" max="11011" width="11" style="2" bestFit="1" customWidth="1"/>
    <col min="11012" max="11012" width="11.25" style="2" bestFit="1" customWidth="1"/>
    <col min="11013" max="11013" width="10.875" style="2" bestFit="1" customWidth="1"/>
    <col min="11014" max="11261" width="9" style="2"/>
    <col min="11262" max="11262" width="6" style="2" customWidth="1"/>
    <col min="11263" max="11263" width="12.875" style="2" bestFit="1" customWidth="1"/>
    <col min="11264" max="11264" width="11.125" style="2" bestFit="1" customWidth="1"/>
    <col min="11265" max="11265" width="74.25" style="2" customWidth="1"/>
    <col min="11266" max="11266" width="18.375" style="2" customWidth="1"/>
    <col min="11267" max="11267" width="11" style="2" bestFit="1" customWidth="1"/>
    <col min="11268" max="11268" width="11.25" style="2" bestFit="1" customWidth="1"/>
    <col min="11269" max="11269" width="10.875" style="2" bestFit="1" customWidth="1"/>
    <col min="11270" max="11517" width="9" style="2"/>
    <col min="11518" max="11518" width="6" style="2" customWidth="1"/>
    <col min="11519" max="11519" width="12.875" style="2" bestFit="1" customWidth="1"/>
    <col min="11520" max="11520" width="11.125" style="2" bestFit="1" customWidth="1"/>
    <col min="11521" max="11521" width="74.25" style="2" customWidth="1"/>
    <col min="11522" max="11522" width="18.375" style="2" customWidth="1"/>
    <col min="11523" max="11523" width="11" style="2" bestFit="1" customWidth="1"/>
    <col min="11524" max="11524" width="11.25" style="2" bestFit="1" customWidth="1"/>
    <col min="11525" max="11525" width="10.875" style="2" bestFit="1" customWidth="1"/>
    <col min="11526" max="11773" width="9" style="2"/>
    <col min="11774" max="11774" width="6" style="2" customWidth="1"/>
    <col min="11775" max="11775" width="12.875" style="2" bestFit="1" customWidth="1"/>
    <col min="11776" max="11776" width="11.125" style="2" bestFit="1" customWidth="1"/>
    <col min="11777" max="11777" width="74.25" style="2" customWidth="1"/>
    <col min="11778" max="11778" width="18.375" style="2" customWidth="1"/>
    <col min="11779" max="11779" width="11" style="2" bestFit="1" customWidth="1"/>
    <col min="11780" max="11780" width="11.25" style="2" bestFit="1" customWidth="1"/>
    <col min="11781" max="11781" width="10.875" style="2" bestFit="1" customWidth="1"/>
    <col min="11782" max="12029" width="9" style="2"/>
    <col min="12030" max="12030" width="6" style="2" customWidth="1"/>
    <col min="12031" max="12031" width="12.875" style="2" bestFit="1" customWidth="1"/>
    <col min="12032" max="12032" width="11.125" style="2" bestFit="1" customWidth="1"/>
    <col min="12033" max="12033" width="74.25" style="2" customWidth="1"/>
    <col min="12034" max="12034" width="18.375" style="2" customWidth="1"/>
    <col min="12035" max="12035" width="11" style="2" bestFit="1" customWidth="1"/>
    <col min="12036" max="12036" width="11.25" style="2" bestFit="1" customWidth="1"/>
    <col min="12037" max="12037" width="10.875" style="2" bestFit="1" customWidth="1"/>
    <col min="12038" max="12285" width="9" style="2"/>
    <col min="12286" max="12286" width="6" style="2" customWidth="1"/>
    <col min="12287" max="12287" width="12.875" style="2" bestFit="1" customWidth="1"/>
    <col min="12288" max="12288" width="11.125" style="2" bestFit="1" customWidth="1"/>
    <col min="12289" max="12289" width="74.25" style="2" customWidth="1"/>
    <col min="12290" max="12290" width="18.375" style="2" customWidth="1"/>
    <col min="12291" max="12291" width="11" style="2" bestFit="1" customWidth="1"/>
    <col min="12292" max="12292" width="11.25" style="2" bestFit="1" customWidth="1"/>
    <col min="12293" max="12293" width="10.875" style="2" bestFit="1" customWidth="1"/>
    <col min="12294" max="12541" width="9" style="2"/>
    <col min="12542" max="12542" width="6" style="2" customWidth="1"/>
    <col min="12543" max="12543" width="12.875" style="2" bestFit="1" customWidth="1"/>
    <col min="12544" max="12544" width="11.125" style="2" bestFit="1" customWidth="1"/>
    <col min="12545" max="12545" width="74.25" style="2" customWidth="1"/>
    <col min="12546" max="12546" width="18.375" style="2" customWidth="1"/>
    <col min="12547" max="12547" width="11" style="2" bestFit="1" customWidth="1"/>
    <col min="12548" max="12548" width="11.25" style="2" bestFit="1" customWidth="1"/>
    <col min="12549" max="12549" width="10.875" style="2" bestFit="1" customWidth="1"/>
    <col min="12550" max="12797" width="9" style="2"/>
    <col min="12798" max="12798" width="6" style="2" customWidth="1"/>
    <col min="12799" max="12799" width="12.875" style="2" bestFit="1" customWidth="1"/>
    <col min="12800" max="12800" width="11.125" style="2" bestFit="1" customWidth="1"/>
    <col min="12801" max="12801" width="74.25" style="2" customWidth="1"/>
    <col min="12802" max="12802" width="18.375" style="2" customWidth="1"/>
    <col min="12803" max="12803" width="11" style="2" bestFit="1" customWidth="1"/>
    <col min="12804" max="12804" width="11.25" style="2" bestFit="1" customWidth="1"/>
    <col min="12805" max="12805" width="10.875" style="2" bestFit="1" customWidth="1"/>
    <col min="12806" max="13053" width="9" style="2"/>
    <col min="13054" max="13054" width="6" style="2" customWidth="1"/>
    <col min="13055" max="13055" width="12.875" style="2" bestFit="1" customWidth="1"/>
    <col min="13056" max="13056" width="11.125" style="2" bestFit="1" customWidth="1"/>
    <col min="13057" max="13057" width="74.25" style="2" customWidth="1"/>
    <col min="13058" max="13058" width="18.375" style="2" customWidth="1"/>
    <col min="13059" max="13059" width="11" style="2" bestFit="1" customWidth="1"/>
    <col min="13060" max="13060" width="11.25" style="2" bestFit="1" customWidth="1"/>
    <col min="13061" max="13061" width="10.875" style="2" bestFit="1" customWidth="1"/>
    <col min="13062" max="13309" width="9" style="2"/>
    <col min="13310" max="13310" width="6" style="2" customWidth="1"/>
    <col min="13311" max="13311" width="12.875" style="2" bestFit="1" customWidth="1"/>
    <col min="13312" max="13312" width="11.125" style="2" bestFit="1" customWidth="1"/>
    <col min="13313" max="13313" width="74.25" style="2" customWidth="1"/>
    <col min="13314" max="13314" width="18.375" style="2" customWidth="1"/>
    <col min="13315" max="13315" width="11" style="2" bestFit="1" customWidth="1"/>
    <col min="13316" max="13316" width="11.25" style="2" bestFit="1" customWidth="1"/>
    <col min="13317" max="13317" width="10.875" style="2" bestFit="1" customWidth="1"/>
    <col min="13318" max="13565" width="9" style="2"/>
    <col min="13566" max="13566" width="6" style="2" customWidth="1"/>
    <col min="13567" max="13567" width="12.875" style="2" bestFit="1" customWidth="1"/>
    <col min="13568" max="13568" width="11.125" style="2" bestFit="1" customWidth="1"/>
    <col min="13569" max="13569" width="74.25" style="2" customWidth="1"/>
    <col min="13570" max="13570" width="18.375" style="2" customWidth="1"/>
    <col min="13571" max="13571" width="11" style="2" bestFit="1" customWidth="1"/>
    <col min="13572" max="13572" width="11.25" style="2" bestFit="1" customWidth="1"/>
    <col min="13573" max="13573" width="10.875" style="2" bestFit="1" customWidth="1"/>
    <col min="13574" max="13821" width="9" style="2"/>
    <col min="13822" max="13822" width="6" style="2" customWidth="1"/>
    <col min="13823" max="13823" width="12.875" style="2" bestFit="1" customWidth="1"/>
    <col min="13824" max="13824" width="11.125" style="2" bestFit="1" customWidth="1"/>
    <col min="13825" max="13825" width="74.25" style="2" customWidth="1"/>
    <col min="13826" max="13826" width="18.375" style="2" customWidth="1"/>
    <col min="13827" max="13827" width="11" style="2" bestFit="1" customWidth="1"/>
    <col min="13828" max="13828" width="11.25" style="2" bestFit="1" customWidth="1"/>
    <col min="13829" max="13829" width="10.875" style="2" bestFit="1" customWidth="1"/>
    <col min="13830" max="14077" width="9" style="2"/>
    <col min="14078" max="14078" width="6" style="2" customWidth="1"/>
    <col min="14079" max="14079" width="12.875" style="2" bestFit="1" customWidth="1"/>
    <col min="14080" max="14080" width="11.125" style="2" bestFit="1" customWidth="1"/>
    <col min="14081" max="14081" width="74.25" style="2" customWidth="1"/>
    <col min="14082" max="14082" width="18.375" style="2" customWidth="1"/>
    <col min="14083" max="14083" width="11" style="2" bestFit="1" customWidth="1"/>
    <col min="14084" max="14084" width="11.25" style="2" bestFit="1" customWidth="1"/>
    <col min="14085" max="14085" width="10.875" style="2" bestFit="1" customWidth="1"/>
    <col min="14086" max="14333" width="9" style="2"/>
    <col min="14334" max="14334" width="6" style="2" customWidth="1"/>
    <col min="14335" max="14335" width="12.875" style="2" bestFit="1" customWidth="1"/>
    <col min="14336" max="14336" width="11.125" style="2" bestFit="1" customWidth="1"/>
    <col min="14337" max="14337" width="74.25" style="2" customWidth="1"/>
    <col min="14338" max="14338" width="18.375" style="2" customWidth="1"/>
    <col min="14339" max="14339" width="11" style="2" bestFit="1" customWidth="1"/>
    <col min="14340" max="14340" width="11.25" style="2" bestFit="1" customWidth="1"/>
    <col min="14341" max="14341" width="10.875" style="2" bestFit="1" customWidth="1"/>
    <col min="14342" max="14589" width="9" style="2"/>
    <col min="14590" max="14590" width="6" style="2" customWidth="1"/>
    <col min="14591" max="14591" width="12.875" style="2" bestFit="1" customWidth="1"/>
    <col min="14592" max="14592" width="11.125" style="2" bestFit="1" customWidth="1"/>
    <col min="14593" max="14593" width="74.25" style="2" customWidth="1"/>
    <col min="14594" max="14594" width="18.375" style="2" customWidth="1"/>
    <col min="14595" max="14595" width="11" style="2" bestFit="1" customWidth="1"/>
    <col min="14596" max="14596" width="11.25" style="2" bestFit="1" customWidth="1"/>
    <col min="14597" max="14597" width="10.875" style="2" bestFit="1" customWidth="1"/>
    <col min="14598" max="14845" width="9" style="2"/>
    <col min="14846" max="14846" width="6" style="2" customWidth="1"/>
    <col min="14847" max="14847" width="12.875" style="2" bestFit="1" customWidth="1"/>
    <col min="14848" max="14848" width="11.125" style="2" bestFit="1" customWidth="1"/>
    <col min="14849" max="14849" width="74.25" style="2" customWidth="1"/>
    <col min="14850" max="14850" width="18.375" style="2" customWidth="1"/>
    <col min="14851" max="14851" width="11" style="2" bestFit="1" customWidth="1"/>
    <col min="14852" max="14852" width="11.25" style="2" bestFit="1" customWidth="1"/>
    <col min="14853" max="14853" width="10.875" style="2" bestFit="1" customWidth="1"/>
    <col min="14854" max="15101" width="9" style="2"/>
    <col min="15102" max="15102" width="6" style="2" customWidth="1"/>
    <col min="15103" max="15103" width="12.875" style="2" bestFit="1" customWidth="1"/>
    <col min="15104" max="15104" width="11.125" style="2" bestFit="1" customWidth="1"/>
    <col min="15105" max="15105" width="74.25" style="2" customWidth="1"/>
    <col min="15106" max="15106" width="18.375" style="2" customWidth="1"/>
    <col min="15107" max="15107" width="11" style="2" bestFit="1" customWidth="1"/>
    <col min="15108" max="15108" width="11.25" style="2" bestFit="1" customWidth="1"/>
    <col min="15109" max="15109" width="10.875" style="2" bestFit="1" customWidth="1"/>
    <col min="15110" max="15357" width="9" style="2"/>
    <col min="15358" max="15358" width="6" style="2" customWidth="1"/>
    <col min="15359" max="15359" width="12.875" style="2" bestFit="1" customWidth="1"/>
    <col min="15360" max="15360" width="11.125" style="2" bestFit="1" customWidth="1"/>
    <col min="15361" max="15361" width="74.25" style="2" customWidth="1"/>
    <col min="15362" max="15362" width="18.375" style="2" customWidth="1"/>
    <col min="15363" max="15363" width="11" style="2" bestFit="1" customWidth="1"/>
    <col min="15364" max="15364" width="11.25" style="2" bestFit="1" customWidth="1"/>
    <col min="15365" max="15365" width="10.875" style="2" bestFit="1" customWidth="1"/>
    <col min="15366" max="15613" width="9" style="2"/>
    <col min="15614" max="15614" width="6" style="2" customWidth="1"/>
    <col min="15615" max="15615" width="12.875" style="2" bestFit="1" customWidth="1"/>
    <col min="15616" max="15616" width="11.125" style="2" bestFit="1" customWidth="1"/>
    <col min="15617" max="15617" width="74.25" style="2" customWidth="1"/>
    <col min="15618" max="15618" width="18.375" style="2" customWidth="1"/>
    <col min="15619" max="15619" width="11" style="2" bestFit="1" customWidth="1"/>
    <col min="15620" max="15620" width="11.25" style="2" bestFit="1" customWidth="1"/>
    <col min="15621" max="15621" width="10.875" style="2" bestFit="1" customWidth="1"/>
    <col min="15622" max="15869" width="9" style="2"/>
    <col min="15870" max="15870" width="6" style="2" customWidth="1"/>
    <col min="15871" max="15871" width="12.875" style="2" bestFit="1" customWidth="1"/>
    <col min="15872" max="15872" width="11.125" style="2" bestFit="1" customWidth="1"/>
    <col min="15873" max="15873" width="74.25" style="2" customWidth="1"/>
    <col min="15874" max="15874" width="18.375" style="2" customWidth="1"/>
    <col min="15875" max="15875" width="11" style="2" bestFit="1" customWidth="1"/>
    <col min="15876" max="15876" width="11.25" style="2" bestFit="1" customWidth="1"/>
    <col min="15877" max="15877" width="10.875" style="2" bestFit="1" customWidth="1"/>
    <col min="15878" max="16125" width="9" style="2"/>
    <col min="16126" max="16126" width="6" style="2" customWidth="1"/>
    <col min="16127" max="16127" width="12.875" style="2" bestFit="1" customWidth="1"/>
    <col min="16128" max="16128" width="11.125" style="2" bestFit="1" customWidth="1"/>
    <col min="16129" max="16129" width="74.25" style="2" customWidth="1"/>
    <col min="16130" max="16130" width="18.375" style="2" customWidth="1"/>
    <col min="16131" max="16131" width="11" style="2" bestFit="1" customWidth="1"/>
    <col min="16132" max="16132" width="11.25" style="2" bestFit="1" customWidth="1"/>
    <col min="16133" max="16133" width="10.875" style="2" bestFit="1" customWidth="1"/>
    <col min="16134" max="16384" width="9" style="2"/>
  </cols>
  <sheetData>
    <row r="1" spans="1:22" s="34" customFormat="1" ht="83.25" customHeight="1">
      <c r="A1" s="122" t="s">
        <v>24</v>
      </c>
      <c r="B1" s="122"/>
      <c r="C1" s="122"/>
      <c r="D1" s="35"/>
      <c r="E1" s="123" t="s">
        <v>32</v>
      </c>
      <c r="F1" s="123"/>
      <c r="M1" s="121"/>
      <c r="N1" s="121"/>
      <c r="O1" s="121"/>
      <c r="P1" s="121"/>
      <c r="U1" s="121"/>
      <c r="V1" s="121"/>
    </row>
    <row r="2" spans="1:22" ht="15.75">
      <c r="A2" s="120" t="s">
        <v>30</v>
      </c>
      <c r="B2" s="120"/>
      <c r="C2" s="120"/>
      <c r="D2" s="120"/>
      <c r="E2" s="120"/>
      <c r="F2" s="120"/>
    </row>
    <row r="3" spans="1:22" ht="15.75" customHeight="1">
      <c r="A3" s="119" t="s">
        <v>31</v>
      </c>
      <c r="B3" s="119"/>
      <c r="C3" s="119"/>
      <c r="D3" s="119"/>
      <c r="E3" s="119"/>
      <c r="F3" s="119"/>
      <c r="G3" s="49"/>
    </row>
    <row r="5" spans="1:22" ht="15" customHeight="1">
      <c r="A5" s="128" t="s">
        <v>1</v>
      </c>
      <c r="B5" s="128" t="s">
        <v>2</v>
      </c>
      <c r="C5" s="129" t="s">
        <v>3</v>
      </c>
      <c r="D5" s="130" t="s">
        <v>4</v>
      </c>
      <c r="E5" s="135" t="s">
        <v>40</v>
      </c>
      <c r="F5" s="124" t="s">
        <v>41</v>
      </c>
    </row>
    <row r="6" spans="1:22" ht="54.75" customHeight="1">
      <c r="A6" s="128"/>
      <c r="B6" s="128"/>
      <c r="C6" s="129"/>
      <c r="D6" s="130"/>
      <c r="E6" s="135"/>
      <c r="F6" s="124"/>
    </row>
    <row r="7" spans="1:22" s="12" customFormat="1" ht="17.25" customHeight="1">
      <c r="A7" s="7">
        <v>1</v>
      </c>
      <c r="B7" s="7">
        <v>2</v>
      </c>
      <c r="C7" s="8">
        <v>3</v>
      </c>
      <c r="D7" s="9">
        <v>4</v>
      </c>
      <c r="E7" s="11">
        <v>10</v>
      </c>
      <c r="F7" s="11">
        <v>11</v>
      </c>
    </row>
    <row r="8" spans="1:22" s="16" customFormat="1" ht="20.100000000000001" customHeight="1">
      <c r="A8" s="88">
        <v>750</v>
      </c>
      <c r="B8" s="88" t="s">
        <v>5</v>
      </c>
      <c r="C8" s="89" t="s">
        <v>5</v>
      </c>
      <c r="D8" s="90" t="s">
        <v>6</v>
      </c>
      <c r="E8" s="91">
        <f t="shared" ref="E8:F8" si="0">SUM(E9)</f>
        <v>74026.2</v>
      </c>
      <c r="F8" s="91">
        <f t="shared" si="0"/>
        <v>3075</v>
      </c>
    </row>
    <row r="9" spans="1:22" s="16" customFormat="1" ht="20.100000000000001" customHeight="1">
      <c r="A9" s="92">
        <v>750</v>
      </c>
      <c r="B9" s="92">
        <v>75095</v>
      </c>
      <c r="C9" s="93" t="s">
        <v>5</v>
      </c>
      <c r="D9" s="94" t="s">
        <v>7</v>
      </c>
      <c r="E9" s="95">
        <f>SUM(E10:E12)</f>
        <v>74026.2</v>
      </c>
      <c r="F9" s="95">
        <f>SUM(F10:F12)</f>
        <v>3075</v>
      </c>
    </row>
    <row r="10" spans="1:22" s="16" customFormat="1" ht="16.5" customHeight="1">
      <c r="A10" s="96">
        <v>750</v>
      </c>
      <c r="B10" s="96">
        <v>75095</v>
      </c>
      <c r="C10" s="97" t="s">
        <v>8</v>
      </c>
      <c r="D10" s="98" t="s">
        <v>9</v>
      </c>
      <c r="E10" s="99">
        <v>0</v>
      </c>
      <c r="F10" s="99">
        <v>0</v>
      </c>
    </row>
    <row r="11" spans="1:22" s="16" customFormat="1" ht="17.25" customHeight="1">
      <c r="A11" s="96">
        <v>750</v>
      </c>
      <c r="B11" s="96">
        <v>75095</v>
      </c>
      <c r="C11" s="97" t="s">
        <v>13</v>
      </c>
      <c r="D11" s="98" t="s">
        <v>14</v>
      </c>
      <c r="E11" s="99">
        <v>0</v>
      </c>
      <c r="F11" s="99">
        <v>0</v>
      </c>
    </row>
    <row r="12" spans="1:22" s="16" customFormat="1" ht="44.25" customHeight="1">
      <c r="A12" s="96">
        <v>750</v>
      </c>
      <c r="B12" s="96">
        <v>75095</v>
      </c>
      <c r="C12" s="97" t="s">
        <v>10</v>
      </c>
      <c r="D12" s="98" t="s">
        <v>11</v>
      </c>
      <c r="E12" s="99">
        <v>74026.2</v>
      </c>
      <c r="F12" s="99">
        <v>3075</v>
      </c>
    </row>
    <row r="13" spans="1:22" s="16" customFormat="1" ht="23.25" customHeight="1">
      <c r="A13" s="88">
        <v>900</v>
      </c>
      <c r="B13" s="88" t="s">
        <v>5</v>
      </c>
      <c r="C13" s="89" t="s">
        <v>5</v>
      </c>
      <c r="D13" s="90" t="s">
        <v>17</v>
      </c>
      <c r="E13" s="91">
        <f>SUM(E14+E19)</f>
        <v>3514883.2800000003</v>
      </c>
      <c r="F13" s="91">
        <f>SUM(F14+F19)</f>
        <v>3408720.23</v>
      </c>
    </row>
    <row r="14" spans="1:22" s="55" customFormat="1" ht="23.25" customHeight="1">
      <c r="A14" s="100">
        <v>900</v>
      </c>
      <c r="B14" s="100">
        <v>90002</v>
      </c>
      <c r="C14" s="101" t="s">
        <v>5</v>
      </c>
      <c r="D14" s="102" t="s">
        <v>29</v>
      </c>
      <c r="E14" s="103">
        <f>SUM(E15:E18)</f>
        <v>3514883.2800000003</v>
      </c>
      <c r="F14" s="103">
        <f>SUM(F15:F18)</f>
        <v>3408720.23</v>
      </c>
    </row>
    <row r="15" spans="1:22" s="55" customFormat="1" ht="44.25" customHeight="1">
      <c r="A15" s="104">
        <v>900</v>
      </c>
      <c r="B15" s="104">
        <v>90002</v>
      </c>
      <c r="C15" s="105" t="s">
        <v>15</v>
      </c>
      <c r="D15" s="106" t="s">
        <v>16</v>
      </c>
      <c r="E15" s="107">
        <v>3429780</v>
      </c>
      <c r="F15" s="107">
        <v>3371807.13</v>
      </c>
    </row>
    <row r="16" spans="1:22" s="55" customFormat="1" ht="23.25" customHeight="1">
      <c r="A16" s="104">
        <v>900</v>
      </c>
      <c r="B16" s="104">
        <v>90002</v>
      </c>
      <c r="C16" s="105" t="s">
        <v>25</v>
      </c>
      <c r="D16" s="106" t="s">
        <v>27</v>
      </c>
      <c r="E16" s="107">
        <v>36913.1</v>
      </c>
      <c r="F16" s="107">
        <v>36913.1</v>
      </c>
    </row>
    <row r="17" spans="1:6" s="55" customFormat="1" ht="33.75" customHeight="1">
      <c r="A17" s="104">
        <v>900</v>
      </c>
      <c r="B17" s="104">
        <v>90002</v>
      </c>
      <c r="C17" s="105" t="s">
        <v>26</v>
      </c>
      <c r="D17" s="106" t="s">
        <v>28</v>
      </c>
      <c r="E17" s="107">
        <v>48190.18</v>
      </c>
      <c r="F17" s="107">
        <v>0</v>
      </c>
    </row>
    <row r="18" spans="1:6" s="55" customFormat="1" ht="23.25" customHeight="1">
      <c r="A18" s="104">
        <v>900</v>
      </c>
      <c r="B18" s="104">
        <v>90002</v>
      </c>
      <c r="C18" s="105" t="s">
        <v>13</v>
      </c>
      <c r="D18" s="98" t="s">
        <v>14</v>
      </c>
      <c r="E18" s="107">
        <v>0</v>
      </c>
      <c r="F18" s="107">
        <v>0</v>
      </c>
    </row>
    <row r="19" spans="1:6" s="16" customFormat="1" ht="31.5" customHeight="1">
      <c r="A19" s="92">
        <v>900</v>
      </c>
      <c r="B19" s="92">
        <v>90020</v>
      </c>
      <c r="C19" s="93" t="s">
        <v>5</v>
      </c>
      <c r="D19" s="94" t="s">
        <v>18</v>
      </c>
      <c r="E19" s="95">
        <f>SUM(E20)</f>
        <v>0</v>
      </c>
      <c r="F19" s="95">
        <f>SUM(F20)</f>
        <v>0</v>
      </c>
    </row>
    <row r="20" spans="1:6" s="16" customFormat="1" ht="23.25" customHeight="1">
      <c r="A20" s="96">
        <v>900</v>
      </c>
      <c r="B20" s="96">
        <v>90020</v>
      </c>
      <c r="C20" s="97" t="s">
        <v>19</v>
      </c>
      <c r="D20" s="98" t="s">
        <v>20</v>
      </c>
      <c r="E20" s="99">
        <v>0</v>
      </c>
      <c r="F20" s="99">
        <v>0</v>
      </c>
    </row>
    <row r="21" spans="1:6" s="23" customFormat="1" ht="20.100000000000001" customHeight="1">
      <c r="A21" s="125" t="s">
        <v>12</v>
      </c>
      <c r="B21" s="126"/>
      <c r="C21" s="126"/>
      <c r="D21" s="127"/>
      <c r="E21" s="91">
        <f t="shared" ref="E21" si="1">E8+E13</f>
        <v>3588909.4800000004</v>
      </c>
      <c r="F21" s="91">
        <f>SUM(F13,F8)</f>
        <v>3411795.23</v>
      </c>
    </row>
    <row r="22" spans="1:6">
      <c r="B22" s="24"/>
      <c r="C22" s="25"/>
      <c r="D22" s="26"/>
    </row>
    <row r="23" spans="1:6">
      <c r="A23" s="29"/>
      <c r="B23" s="24"/>
      <c r="C23" s="25"/>
      <c r="D23" s="26"/>
    </row>
    <row r="24" spans="1:6">
      <c r="A24" s="2"/>
      <c r="B24" s="24"/>
      <c r="C24" s="25"/>
      <c r="D24" s="26"/>
    </row>
    <row r="25" spans="1:6">
      <c r="A25" s="2"/>
      <c r="B25" s="24"/>
      <c r="C25" s="25"/>
      <c r="D25" s="26"/>
    </row>
    <row r="26" spans="1:6">
      <c r="A26" s="2"/>
      <c r="B26" s="24"/>
      <c r="C26" s="25"/>
      <c r="D26" s="26"/>
    </row>
    <row r="27" spans="1:6">
      <c r="A27" s="2"/>
      <c r="B27" s="24"/>
      <c r="C27" s="25"/>
      <c r="D27" s="26"/>
    </row>
    <row r="28" spans="1:6">
      <c r="A28" s="2"/>
      <c r="B28" s="24"/>
      <c r="C28" s="25"/>
      <c r="D28" s="26"/>
    </row>
    <row r="29" spans="1:6">
      <c r="A29" s="2"/>
      <c r="B29" s="24"/>
      <c r="C29" s="25"/>
      <c r="D29" s="26"/>
    </row>
    <row r="34" spans="4:4">
      <c r="D34" s="33"/>
    </row>
  </sheetData>
  <mergeCells count="14">
    <mergeCell ref="F5:F6"/>
    <mergeCell ref="A21:D21"/>
    <mergeCell ref="A2:F2"/>
    <mergeCell ref="A3:F3"/>
    <mergeCell ref="A5:A6"/>
    <mergeCell ref="B5:B6"/>
    <mergeCell ref="C5:C6"/>
    <mergeCell ref="D5:D6"/>
    <mergeCell ref="E5:E6"/>
    <mergeCell ref="A1:C1"/>
    <mergeCell ref="E1:F1"/>
    <mergeCell ref="M1:N1"/>
    <mergeCell ref="O1:P1"/>
    <mergeCell ref="U1:V1"/>
  </mergeCells>
  <printOptions horizontalCentered="1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dochody</vt:lpstr>
      <vt:lpstr>dochody_opisówka</vt:lpstr>
      <vt:lpstr>dochody_należności</vt:lpstr>
      <vt:lpstr>dochody!Obszar_wydruku</vt:lpstr>
      <vt:lpstr>dochody_należności!Obszar_wydruku</vt:lpstr>
      <vt:lpstr>dochody_opisówka!Obszar_wydruku</vt:lpstr>
    </vt:vector>
  </TitlesOfParts>
  <Company>Zespół Szkół Ponadgimnazjalnych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Iwona</cp:lastModifiedBy>
  <cp:lastPrinted>2016-07-27T13:26:21Z</cp:lastPrinted>
  <dcterms:created xsi:type="dcterms:W3CDTF">2012-08-13T13:15:00Z</dcterms:created>
  <dcterms:modified xsi:type="dcterms:W3CDTF">2016-08-11T12:16:54Z</dcterms:modified>
</cp:coreProperties>
</file>